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 activeTab="4"/>
  </bookViews>
  <sheets>
    <sheet name="Rekapitulácia" sheetId="1" r:id="rId1"/>
    <sheet name="Krycí list stavby" sheetId="2" r:id="rId2"/>
    <sheet name="Kryci_list 2454" sheetId="3" r:id="rId3"/>
    <sheet name="Rekap 2454" sheetId="4" state="veryHidden" r:id="rId4"/>
    <sheet name="SO 2454" sheetId="5" r:id="rId5"/>
  </sheets>
  <definedNames>
    <definedName name="_xlnm.Print_Titles" localSheetId="3">'Rekap 2454'!$9:$9</definedName>
    <definedName name="_xlnm.Print_Titles" localSheetId="4">'SO 2454'!$8:$8</definedName>
  </definedNames>
  <calcPr calcId="125725"/>
</workbook>
</file>

<file path=xl/calcChain.xml><?xml version="1.0" encoding="utf-8"?>
<calcChain xmlns="http://schemas.openxmlformats.org/spreadsheetml/2006/main">
  <c r="J26" i="2"/>
  <c r="J28" s="1"/>
  <c r="J24"/>
  <c r="F24"/>
  <c r="J23"/>
  <c r="F23"/>
  <c r="J22"/>
  <c r="F22"/>
  <c r="J20"/>
  <c r="J18"/>
  <c r="J17"/>
  <c r="J16"/>
  <c r="F20"/>
  <c r="F18"/>
  <c r="E18"/>
  <c r="D18"/>
  <c r="F17"/>
  <c r="E17"/>
  <c r="D17"/>
  <c r="F16"/>
  <c r="E16"/>
  <c r="D16"/>
  <c r="B9" i="1"/>
  <c r="G9" s="1"/>
  <c r="G8"/>
  <c r="F8"/>
  <c r="E8"/>
  <c r="D8"/>
  <c r="C8"/>
  <c r="B8"/>
  <c r="G7"/>
  <c r="C7"/>
  <c r="E7"/>
  <c r="J17" i="3"/>
  <c r="J20" s="1"/>
  <c r="K7" i="1"/>
  <c r="B7"/>
  <c r="I30" i="3"/>
  <c r="J30" s="1"/>
  <c r="Z62" i="5"/>
  <c r="S59"/>
  <c r="F20" i="4" s="1"/>
  <c r="M59" i="5"/>
  <c r="C20" i="4" s="1"/>
  <c r="H59" i="5"/>
  <c r="I59"/>
  <c r="D20" i="4" s="1"/>
  <c r="K58" i="5"/>
  <c r="J58"/>
  <c r="P58"/>
  <c r="P59" s="1"/>
  <c r="E20" i="4" s="1"/>
  <c r="L58" i="5"/>
  <c r="G59" s="1"/>
  <c r="I58"/>
  <c r="F19" i="4"/>
  <c r="S55" i="5"/>
  <c r="L55"/>
  <c r="B19" i="4" s="1"/>
  <c r="K54" i="5"/>
  <c r="J54"/>
  <c r="P54"/>
  <c r="P55" s="1"/>
  <c r="E19" i="4" s="1"/>
  <c r="M54" i="5"/>
  <c r="M55" s="1"/>
  <c r="C19" i="4" s="1"/>
  <c r="L54" i="5"/>
  <c r="I54"/>
  <c r="K53"/>
  <c r="J53"/>
  <c r="L53"/>
  <c r="I53"/>
  <c r="K52"/>
  <c r="J52"/>
  <c r="P52"/>
  <c r="L52"/>
  <c r="G55" s="1"/>
  <c r="I52"/>
  <c r="I55" s="1"/>
  <c r="D19" i="4" s="1"/>
  <c r="C18"/>
  <c r="S49" i="5"/>
  <c r="F18" i="4" s="1"/>
  <c r="H49" i="5"/>
  <c r="M49"/>
  <c r="I49"/>
  <c r="D18" i="4" s="1"/>
  <c r="K48" i="5"/>
  <c r="J48"/>
  <c r="P48"/>
  <c r="L48"/>
  <c r="I48"/>
  <c r="K47"/>
  <c r="J47"/>
  <c r="P47"/>
  <c r="L47"/>
  <c r="G49" s="1"/>
  <c r="I47"/>
  <c r="K46"/>
  <c r="J46"/>
  <c r="P46"/>
  <c r="P49" s="1"/>
  <c r="E18" i="4" s="1"/>
  <c r="L46" i="5"/>
  <c r="L49" s="1"/>
  <c r="B18" i="4" s="1"/>
  <c r="I46" i="5"/>
  <c r="S43"/>
  <c r="S61" s="1"/>
  <c r="F21" i="4" s="1"/>
  <c r="K42" i="5"/>
  <c r="J42"/>
  <c r="P42"/>
  <c r="M42"/>
  <c r="L42"/>
  <c r="I42"/>
  <c r="K41"/>
  <c r="J41"/>
  <c r="P41"/>
  <c r="M41"/>
  <c r="L41"/>
  <c r="I41"/>
  <c r="K40"/>
  <c r="J40"/>
  <c r="P40"/>
  <c r="M40"/>
  <c r="L40"/>
  <c r="I40"/>
  <c r="K39"/>
  <c r="J39"/>
  <c r="P39"/>
  <c r="M39"/>
  <c r="L39"/>
  <c r="I39"/>
  <c r="K38"/>
  <c r="J38"/>
  <c r="P38"/>
  <c r="M38"/>
  <c r="L38"/>
  <c r="I38"/>
  <c r="K37"/>
  <c r="J37"/>
  <c r="M37"/>
  <c r="M61" s="1"/>
  <c r="C21" i="4" s="1"/>
  <c r="L37" i="5"/>
  <c r="I37"/>
  <c r="K36"/>
  <c r="J36"/>
  <c r="M36"/>
  <c r="M43" s="1"/>
  <c r="C17" i="4" s="1"/>
  <c r="L36" i="5"/>
  <c r="I36"/>
  <c r="K35"/>
  <c r="J35"/>
  <c r="M35"/>
  <c r="L35"/>
  <c r="I35"/>
  <c r="I61" s="1"/>
  <c r="D21" i="4" s="1"/>
  <c r="K34" i="5"/>
  <c r="J34"/>
  <c r="M34"/>
  <c r="L34"/>
  <c r="I34"/>
  <c r="K33"/>
  <c r="J33"/>
  <c r="L33"/>
  <c r="G43" s="1"/>
  <c r="I33"/>
  <c r="K32"/>
  <c r="J32"/>
  <c r="P32"/>
  <c r="P43" s="1"/>
  <c r="E17" i="4" s="1"/>
  <c r="L32" i="5"/>
  <c r="I32"/>
  <c r="K31"/>
  <c r="J31"/>
  <c r="L31"/>
  <c r="L43" s="1"/>
  <c r="B17" i="4" s="1"/>
  <c r="I31" i="5"/>
  <c r="I43" s="1"/>
  <c r="D17" i="4" s="1"/>
  <c r="S25" i="5"/>
  <c r="F13" i="4" s="1"/>
  <c r="P25" i="5"/>
  <c r="E13" i="4" s="1"/>
  <c r="H25" i="5"/>
  <c r="M25"/>
  <c r="C13" i="4" s="1"/>
  <c r="K24" i="5"/>
  <c r="J24"/>
  <c r="L24"/>
  <c r="L25" s="1"/>
  <c r="B13" i="4" s="1"/>
  <c r="I24" i="5"/>
  <c r="I25" s="1"/>
  <c r="D13" i="4" s="1"/>
  <c r="B12"/>
  <c r="S21" i="5"/>
  <c r="F12" i="4" s="1"/>
  <c r="H21" i="5"/>
  <c r="M21"/>
  <c r="L21"/>
  <c r="K20"/>
  <c r="J20"/>
  <c r="P20"/>
  <c r="L20"/>
  <c r="I20"/>
  <c r="K19"/>
  <c r="J19"/>
  <c r="P19"/>
  <c r="L19"/>
  <c r="G21" s="1"/>
  <c r="I19"/>
  <c r="I21" s="1"/>
  <c r="D12" i="4" s="1"/>
  <c r="C11"/>
  <c r="E11"/>
  <c r="S16" i="5"/>
  <c r="P16"/>
  <c r="H16"/>
  <c r="G16"/>
  <c r="M16"/>
  <c r="K15"/>
  <c r="J15"/>
  <c r="L15"/>
  <c r="I15"/>
  <c r="K14"/>
  <c r="J14"/>
  <c r="L14"/>
  <c r="I14"/>
  <c r="K13"/>
  <c r="J13"/>
  <c r="L13"/>
  <c r="I13"/>
  <c r="K12"/>
  <c r="J12"/>
  <c r="L12"/>
  <c r="I12"/>
  <c r="K11"/>
  <c r="K62" s="1"/>
  <c r="J11"/>
  <c r="L11"/>
  <c r="I11"/>
  <c r="I29" i="2" l="1"/>
  <c r="J29" s="1"/>
  <c r="B10" i="1"/>
  <c r="H61" i="5"/>
  <c r="E17" i="3"/>
  <c r="H62" i="5"/>
  <c r="M62"/>
  <c r="C23" i="4" s="1"/>
  <c r="I16" i="5"/>
  <c r="D11" i="4" s="1"/>
  <c r="S27" i="5"/>
  <c r="F14" i="4" s="1"/>
  <c r="P21" i="5"/>
  <c r="E12" i="4" s="1"/>
  <c r="H55" i="5"/>
  <c r="L59"/>
  <c r="B20" i="4" s="1"/>
  <c r="M27" i="5"/>
  <c r="C14" i="4" s="1"/>
  <c r="L16" i="5"/>
  <c r="F11" i="4"/>
  <c r="C12"/>
  <c r="G25" i="5"/>
  <c r="L27"/>
  <c r="B14" i="4" s="1"/>
  <c r="H43" i="5"/>
  <c r="G61"/>
  <c r="P61"/>
  <c r="E21" i="4" s="1"/>
  <c r="H27" i="5"/>
  <c r="L61"/>
  <c r="B21" i="4" s="1"/>
  <c r="D17" i="3" s="1"/>
  <c r="F17" i="4"/>
  <c r="F17" i="3"/>
  <c r="E16"/>
  <c r="D16"/>
  <c r="G10" i="1" l="1"/>
  <c r="G11" s="1"/>
  <c r="I30" i="2"/>
  <c r="J30" s="1"/>
  <c r="J31" s="1"/>
  <c r="B11" i="4"/>
  <c r="L62" i="5"/>
  <c r="B23" i="4" s="1"/>
  <c r="G27" i="5"/>
  <c r="S62"/>
  <c r="F23" i="4" s="1"/>
  <c r="I27" i="5"/>
  <c r="D14" i="4" s="1"/>
  <c r="F16" i="3" s="1"/>
  <c r="F24" s="1"/>
  <c r="G62" i="5"/>
  <c r="I62"/>
  <c r="D23" i="4" s="1"/>
  <c r="P27" i="5"/>
  <c r="J24" i="3"/>
  <c r="F23"/>
  <c r="J22"/>
  <c r="F22"/>
  <c r="J23"/>
  <c r="F20"/>
  <c r="E14" i="4" l="1"/>
  <c r="P62" i="5"/>
  <c r="E23" i="4" s="1"/>
  <c r="J26" i="3"/>
  <c r="J28" s="1"/>
  <c r="I29" l="1"/>
  <c r="J29" s="1"/>
  <c r="J31" s="1"/>
</calcChain>
</file>

<file path=xl/sharedStrings.xml><?xml version="1.0" encoding="utf-8"?>
<sst xmlns="http://schemas.openxmlformats.org/spreadsheetml/2006/main" count="305" uniqueCount="161">
  <si>
    <t>Rekapitulácia rozpočtu</t>
  </si>
  <si>
    <t>Stavba Asymetrický prístrešok, Podbiel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</si>
  <si>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</si>
  <si>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</si>
  <si>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</si>
  <si>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</si>
  <si>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</si>
  <si>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</si>
  <si>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</si>
  <si>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</si>
  <si>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</si>
  <si>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</si>
  <si>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Asymetrický prístrešok</t>
  </si>
  <si>
    <t>Krycí list rozpočtu</t>
  </si>
  <si>
    <t xml:space="preserve">Miesto:  </t>
  </si>
  <si>
    <t>Objekt Asymetrický prístrešok</t>
  </si>
  <si>
    <t xml:space="preserve">Ks: </t>
  </si>
  <si>
    <t xml:space="preserve">Zákazka: </t>
  </si>
  <si>
    <t xml:space="preserve">Spracoval: </t>
  </si>
  <si>
    <t xml:space="preserve">Dňa </t>
  </si>
  <si>
    <t>28. 9. 2017</t>
  </si>
  <si>
    <t>Odberateľ: Obec Podbiel</t>
  </si>
  <si>
    <t xml:space="preserve">IČO: </t>
  </si>
  <si>
    <t xml:space="preserve">DIČ: </t>
  </si>
  <si>
    <t>Dodávateľ: výberovým konaním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</si>
  <si>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</si>
  <si>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</si>
  <si>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</si>
  <si>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</si>
  <si>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</si>
  <si>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</si>
  <si>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</si>
  <si>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</si>
  <si>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</si>
  <si>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</si>
  <si>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</si>
  <si>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</si>
  <si>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</si>
  <si>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</si>
  <si>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</si>
  <si>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</si>
  <si>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</si>
  <si>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</si>
  <si>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</si>
  <si>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</si>
  <si>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</si>
  <si>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</si>
  <si>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</si>
  <si>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</si>
  <si>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</si>
  <si>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</si>
  <si>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</si>
  <si>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</si>
  <si>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</si>
  <si>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</si>
  <si>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</si>
  <si>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</si>
  <si>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</si>
  <si>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</si>
  <si>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</si>
  <si>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</si>
  <si>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 9. 2017</t>
  </si>
  <si>
    <t>Prehľad rozpočtových nákladov</t>
  </si>
  <si>
    <t>Práce HSV</t>
  </si>
  <si>
    <t>ZEMNÉ PRÁCE</t>
  </si>
  <si>
    <t>ZÁKLADY</t>
  </si>
  <si>
    <t>PRESUNY HMÔT</t>
  </si>
  <si>
    <t>Práce PSV</t>
  </si>
  <si>
    <t>KONŠTRUKCIE TESÁRSKE</t>
  </si>
  <si>
    <t>KONŠTRUKCIE KLAMPIARSKE</t>
  </si>
  <si>
    <t>KRYTINY TVRDÉ</t>
  </si>
  <si>
    <t>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</si>
  <si>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</si>
  <si>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</si>
  <si>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</si>
  <si>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</si>
  <si>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</si>
  <si>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</si>
  <si>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</si>
  <si>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</si>
  <si>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</si>
  <si>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</si>
  <si>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</si>
  <si>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130001101</t>
  </si>
  <si>
    <t>Príplatok za lepivosť horniny tr.3</t>
  </si>
  <si>
    <t>m3</t>
  </si>
  <si>
    <t xml:space="preserve"> 130201001</t>
  </si>
  <si>
    <t xml:space="preserve">Výkop jamy a ryhy horniny triedy 3 ručne </t>
  </si>
  <si>
    <t xml:space="preserve"> 162201101</t>
  </si>
  <si>
    <t>Vodorovné premiestnenie výkopku z horniny 1-4 do 20m</t>
  </si>
  <si>
    <t>M3</t>
  </si>
  <si>
    <t xml:space="preserve"> 174101001</t>
  </si>
  <si>
    <t>Zásyp sypaninou so zhutnením jám, šachiet, rýh, zárezov alebo okolo objektov do 100 m3</t>
  </si>
  <si>
    <t xml:space="preserve"> 181101102</t>
  </si>
  <si>
    <t>Úprava pláne v zárezoch v hornine 1-4 so zhutnením</t>
  </si>
  <si>
    <t>m2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</si>
  <si>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</si>
  <si>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</si>
  <si>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</si>
  <si>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</si>
  <si>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275313611</t>
  </si>
  <si>
    <t>Betón základových pätiek, prostý tr.C 16/20</t>
  </si>
  <si>
    <t xml:space="preserve"> 998011001</t>
  </si>
  <si>
    <t xml:space="preserve">Presun hmôt </t>
  </si>
  <si>
    <t>t</t>
  </si>
  <si>
    <t>762/A 1</t>
  </si>
  <si>
    <t xml:space="preserve"> 762311101</t>
  </si>
  <si>
    <t>Montáž oceľových spojovacích prostriedkov - konzoly</t>
  </si>
  <si>
    <t>kus</t>
  </si>
  <si>
    <t xml:space="preserve"> 762332110</t>
  </si>
  <si>
    <t>Montáž konštrukcie altánku - komplet</t>
  </si>
  <si>
    <t>ks</t>
  </si>
  <si>
    <t xml:space="preserve"> 998762202</t>
  </si>
  <si>
    <t>Presun hmôt pre konštrukcie tesárske v objektoch výšky do 12 m</t>
  </si>
  <si>
    <t xml:space="preserve"> %</t>
  </si>
  <si>
    <t>P/PE</t>
  </si>
  <si>
    <t xml:space="preserve"> 605150020</t>
  </si>
  <si>
    <t xml:space="preserve">Strešné hranoly lepené 120x280 mm </t>
  </si>
  <si>
    <t xml:space="preserve"> 605151500</t>
  </si>
  <si>
    <t xml:space="preserve">Podperné klieštiny - KVH hranol 100x220 mm </t>
  </si>
  <si>
    <t xml:space="preserve"> 605151501</t>
  </si>
  <si>
    <t>Rozperné hranoly - hobľovaný masív 92x170 mm</t>
  </si>
  <si>
    <t xml:space="preserve"> 611917290</t>
  </si>
  <si>
    <t>Debnenie plné na perodrážku pod strešnú bituménovú krytinu</t>
  </si>
  <si>
    <t xml:space="preserve">m2      </t>
  </si>
  <si>
    <t>S/S50</t>
  </si>
  <si>
    <t xml:space="preserve"> 5339510200</t>
  </si>
  <si>
    <t>Konzoly pre uchytenie stojok</t>
  </si>
  <si>
    <t>S/S80</t>
  </si>
  <si>
    <t xml:space="preserve"> 6051501000</t>
  </si>
  <si>
    <t>Vzpery - hobľovaný masív 92x92 mm</t>
  </si>
  <si>
    <t xml:space="preserve"> 6051501700</t>
  </si>
  <si>
    <t>Vzpery - hobľovaný masív 92x170 mm</t>
  </si>
  <si>
    <t xml:space="preserve"> 6051506900</t>
  </si>
  <si>
    <t>Krokvy - hobľovaný masív 64x140 mm</t>
  </si>
  <si>
    <t xml:space="preserve"> 6051590000</t>
  </si>
  <si>
    <t xml:space="preserve">Stojky - lepené hranoly 160x160 mm </t>
  </si>
  <si>
    <t>764/A 1</t>
  </si>
  <si>
    <t xml:space="preserve"> 764331220</t>
  </si>
  <si>
    <t>Lemovanie z pozinkovaného Pz plechu</t>
  </si>
  <si>
    <t>m</t>
  </si>
  <si>
    <t xml:space="preserve"> 764352201</t>
  </si>
  <si>
    <t>Žľaby z pozinkovaného PZ plechu pododkvapové polkruhové rš 250 mm</t>
  </si>
  <si>
    <t xml:space="preserve"> 764454201</t>
  </si>
  <si>
    <t>Odpadové rúry z pozinkovaného Pz plechu kruhové s priemerom 75 mm</t>
  </si>
  <si>
    <t>765/A 1</t>
  </si>
  <si>
    <t xml:space="preserve"> 765361111</t>
  </si>
  <si>
    <t xml:space="preserve">Krytina z asfaltových šindľov  zhotovenie </t>
  </si>
  <si>
    <t xml:space="preserve"> 998765201</t>
  </si>
  <si>
    <t>Presun hmôt pre tvrdé krytiny v objektoch výšky do 6 m</t>
  </si>
  <si>
    <t xml:space="preserve"> 5624900010</t>
  </si>
  <si>
    <t>Finsky bituménový šindel</t>
  </si>
  <si>
    <t>783/A 1</t>
  </si>
  <si>
    <t xml:space="preserve"> 783626300</t>
  </si>
  <si>
    <t>kpl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</si>
  <si>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</si>
  <si>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</si>
  <si>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</si>
  <si>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</si>
  <si>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</si>
  <si>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Nátery prístrešku syntetické lazurovacím lakom 3x lakovaním D+M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</si>
</sst>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70" t="s">
        <v>12</v>
      </c>
      <c r="B7" s="77">
        <f>'SO 2454'!I62-Rekapitulácia!D7</f>
        <v>0</v>
      </c>
      <c r="C7" s="77">
        <f>'Kryci_list 2454'!J26</f>
        <v>0</v>
      </c>
      <c r="D7" s="77">
        <v>0</v>
      </c>
      <c r="E7" s="77">
        <f>'Kryci_list 2454'!J17</f>
        <v>0</v>
      </c>
      <c r="F7" s="77">
        <v>0</v>
      </c>
      <c r="G7" s="77">
        <f>B7+C7+D7+E7+F7</f>
        <v>0</v>
      </c>
      <c r="K7">
        <f>'SO 2454'!K62</f>
        <v>0</v>
      </c>
      <c r="Q7">
        <v>30.126000000000001</v>
      </c>
    </row>
    <row r="8" spans="1:26">
      <c r="A8" s="183" t="s">
        <v>155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>
      <c r="A9" s="181" t="s">
        <v>156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>
      <c r="A10" s="5" t="s">
        <v>157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5" t="s">
        <v>158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0"/>
      <c r="B12" s="180"/>
      <c r="C12" s="180"/>
      <c r="D12" s="180"/>
      <c r="E12" s="180"/>
      <c r="F12" s="180"/>
      <c r="G12" s="180"/>
    </row>
    <row r="13" spans="1:26">
      <c r="A13" s="10"/>
      <c r="B13" s="180"/>
      <c r="C13" s="180"/>
      <c r="D13" s="180"/>
      <c r="E13" s="180"/>
      <c r="F13" s="180"/>
      <c r="G13" s="180"/>
    </row>
    <row r="14" spans="1:26">
      <c r="A14" s="10"/>
      <c r="B14" s="180"/>
      <c r="C14" s="180"/>
      <c r="D14" s="180"/>
      <c r="E14" s="180"/>
      <c r="F14" s="180"/>
      <c r="G14" s="180"/>
    </row>
    <row r="15" spans="1:26">
      <c r="A15" s="10"/>
      <c r="B15" s="180"/>
      <c r="C15" s="180"/>
      <c r="D15" s="180"/>
      <c r="E15" s="180"/>
      <c r="F15" s="180"/>
      <c r="G15" s="180"/>
    </row>
    <row r="16" spans="1:26">
      <c r="A16" s="10"/>
      <c r="B16" s="180"/>
      <c r="C16" s="180"/>
      <c r="D16" s="180"/>
      <c r="E16" s="180"/>
      <c r="F16" s="180"/>
      <c r="G16" s="180"/>
    </row>
    <row r="17" spans="1:7">
      <c r="A17" s="10"/>
      <c r="B17" s="180"/>
      <c r="C17" s="180"/>
      <c r="D17" s="180"/>
      <c r="E17" s="180"/>
      <c r="F17" s="180"/>
      <c r="G17" s="180"/>
    </row>
    <row r="18" spans="1:7">
      <c r="A18" s="10"/>
      <c r="B18" s="180"/>
      <c r="C18" s="180"/>
      <c r="D18" s="180"/>
      <c r="E18" s="180"/>
      <c r="F18" s="180"/>
      <c r="G18" s="180"/>
    </row>
    <row r="19" spans="1:7">
      <c r="A19" s="10"/>
      <c r="B19" s="180"/>
      <c r="C19" s="180"/>
      <c r="D19" s="180"/>
      <c r="E19" s="180"/>
      <c r="F19" s="180"/>
      <c r="G19" s="180"/>
    </row>
    <row r="20" spans="1:7">
      <c r="A20" s="10"/>
      <c r="B20" s="180"/>
      <c r="C20" s="180"/>
      <c r="D20" s="180"/>
      <c r="E20" s="180"/>
      <c r="F20" s="180"/>
      <c r="G20" s="180"/>
    </row>
    <row r="21" spans="1:7">
      <c r="A21" s="10"/>
      <c r="B21" s="180"/>
      <c r="C21" s="180"/>
      <c r="D21" s="180"/>
      <c r="E21" s="180"/>
      <c r="F21" s="180"/>
      <c r="G21" s="180"/>
    </row>
    <row r="22" spans="1:7">
      <c r="A22" s="10"/>
      <c r="B22" s="180"/>
      <c r="C22" s="180"/>
      <c r="D22" s="180"/>
      <c r="E22" s="180"/>
      <c r="F22" s="180"/>
      <c r="G22" s="180"/>
    </row>
    <row r="23" spans="1:7">
      <c r="A23" s="10"/>
      <c r="B23" s="180"/>
      <c r="C23" s="180"/>
      <c r="D23" s="180"/>
      <c r="E23" s="180"/>
      <c r="F23" s="180"/>
      <c r="G23" s="180"/>
    </row>
    <row r="24" spans="1:7">
      <c r="A24" s="10"/>
      <c r="B24" s="180"/>
      <c r="C24" s="180"/>
      <c r="D24" s="180"/>
      <c r="E24" s="180"/>
      <c r="F24" s="180"/>
      <c r="G24" s="180"/>
    </row>
    <row r="25" spans="1:7">
      <c r="A25" s="10"/>
      <c r="B25" s="180"/>
      <c r="C25" s="180"/>
      <c r="D25" s="180"/>
      <c r="E25" s="180"/>
      <c r="F25" s="180"/>
      <c r="G25" s="180"/>
    </row>
    <row r="26" spans="1:7">
      <c r="A26" s="10"/>
      <c r="B26" s="180"/>
      <c r="C26" s="180"/>
      <c r="D26" s="180"/>
      <c r="E26" s="180"/>
      <c r="F26" s="180"/>
      <c r="G26" s="180"/>
    </row>
    <row r="27" spans="1:7">
      <c r="A27" s="10"/>
      <c r="B27" s="180"/>
      <c r="C27" s="180"/>
      <c r="D27" s="180"/>
      <c r="E27" s="180"/>
      <c r="F27" s="180"/>
      <c r="G27" s="180"/>
    </row>
    <row r="28" spans="1:7">
      <c r="A28" s="10"/>
      <c r="B28" s="180"/>
      <c r="C28" s="180"/>
      <c r="D28" s="180"/>
      <c r="E28" s="180"/>
      <c r="F28" s="180"/>
      <c r="G28" s="180"/>
    </row>
    <row r="29" spans="1:7">
      <c r="A29" s="10"/>
      <c r="B29" s="180"/>
      <c r="C29" s="180"/>
      <c r="D29" s="180"/>
      <c r="E29" s="180"/>
      <c r="F29" s="180"/>
      <c r="G29" s="180"/>
    </row>
    <row r="30" spans="1:7">
      <c r="A30" s="10"/>
      <c r="B30" s="180"/>
      <c r="C30" s="180"/>
      <c r="D30" s="180"/>
      <c r="E30" s="180"/>
      <c r="F30" s="180"/>
      <c r="G30" s="180"/>
    </row>
    <row r="31" spans="1:7">
      <c r="A31" s="10"/>
      <c r="B31" s="180"/>
      <c r="C31" s="180"/>
      <c r="D31" s="180"/>
      <c r="E31" s="180"/>
      <c r="F31" s="180"/>
      <c r="G31" s="180"/>
    </row>
    <row r="32" spans="1:7">
      <c r="A32" s="10"/>
      <c r="B32" s="180"/>
      <c r="C32" s="180"/>
      <c r="D32" s="180"/>
      <c r="E32" s="180"/>
      <c r="F32" s="180"/>
      <c r="G32" s="180"/>
    </row>
    <row r="33" spans="1:7">
      <c r="A33" s="10"/>
      <c r="B33" s="180"/>
      <c r="C33" s="180"/>
      <c r="D33" s="180"/>
      <c r="E33" s="180"/>
      <c r="F33" s="180"/>
      <c r="G33" s="180"/>
    </row>
    <row r="34" spans="1:7">
      <c r="A34" s="1"/>
      <c r="B34" s="149"/>
      <c r="C34" s="149"/>
      <c r="D34" s="149"/>
      <c r="E34" s="149"/>
      <c r="F34" s="149"/>
      <c r="G34" s="149"/>
    </row>
    <row r="35" spans="1:7">
      <c r="A35" s="1"/>
      <c r="B35" s="149"/>
      <c r="C35" s="149"/>
      <c r="D35" s="149"/>
      <c r="E35" s="149"/>
      <c r="F35" s="149"/>
      <c r="G35" s="149"/>
    </row>
    <row r="36" spans="1:7">
      <c r="A36" s="1"/>
      <c r="B36" s="149"/>
      <c r="C36" s="149"/>
      <c r="D36" s="149"/>
      <c r="E36" s="149"/>
      <c r="F36" s="149"/>
      <c r="G36" s="149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78"/>
      <c r="C51" s="178"/>
      <c r="D51" s="178"/>
      <c r="E51" s="178"/>
      <c r="F51" s="178"/>
      <c r="G51" s="178"/>
    </row>
    <row r="52" spans="1:7">
      <c r="B52" s="178"/>
      <c r="C52" s="178"/>
      <c r="D52" s="178"/>
      <c r="E52" s="178"/>
      <c r="F52" s="178"/>
      <c r="G52" s="178"/>
    </row>
    <row r="53" spans="1:7">
      <c r="B53" s="178"/>
      <c r="C53" s="178"/>
      <c r="D53" s="178"/>
      <c r="E53" s="178"/>
      <c r="F53" s="178"/>
      <c r="G53" s="178"/>
    </row>
    <row r="54" spans="1:7">
      <c r="B54" s="178"/>
      <c r="C54" s="178"/>
      <c r="D54" s="178"/>
      <c r="E54" s="178"/>
      <c r="F54" s="178"/>
      <c r="G54" s="178"/>
    </row>
    <row r="55" spans="1:7">
      <c r="B55" s="178"/>
      <c r="C55" s="178"/>
      <c r="D55" s="178"/>
      <c r="E55" s="178"/>
      <c r="F55" s="178"/>
      <c r="G55" s="178"/>
    </row>
    <row r="56" spans="1:7">
      <c r="B56" s="178"/>
      <c r="C56" s="178"/>
      <c r="D56" s="178"/>
      <c r="E56" s="178"/>
      <c r="F56" s="178"/>
      <c r="G56" s="178"/>
    </row>
    <row r="57" spans="1:7">
      <c r="B57" s="178"/>
      <c r="C57" s="178"/>
      <c r="D57" s="178"/>
      <c r="E57" s="178"/>
      <c r="F57" s="178"/>
      <c r="G57" s="178"/>
    </row>
    <row r="58" spans="1:7">
      <c r="B58" s="178"/>
      <c r="C58" s="178"/>
      <c r="D58" s="178"/>
      <c r="E58" s="178"/>
      <c r="F58" s="178"/>
      <c r="G58" s="178"/>
    </row>
    <row r="59" spans="1:7">
      <c r="B59" s="178"/>
      <c r="C59" s="178"/>
      <c r="D59" s="178"/>
      <c r="E59" s="178"/>
      <c r="F59" s="178"/>
      <c r="G59" s="178"/>
    </row>
    <row r="60" spans="1:7">
      <c r="B60" s="178"/>
      <c r="C60" s="178"/>
      <c r="D60" s="178"/>
      <c r="E60" s="178"/>
      <c r="F60" s="178"/>
      <c r="G60" s="178"/>
    </row>
    <row r="61" spans="1:7">
      <c r="B61" s="178"/>
      <c r="C61" s="178"/>
      <c r="D61" s="178"/>
      <c r="E61" s="178"/>
      <c r="F61" s="178"/>
      <c r="G61" s="178"/>
    </row>
    <row r="62" spans="1:7">
      <c r="B62" s="178"/>
      <c r="C62" s="178"/>
      <c r="D62" s="178"/>
      <c r="E62" s="178"/>
      <c r="F62" s="178"/>
      <c r="G62" s="178"/>
    </row>
    <row r="63" spans="1:7">
      <c r="B63" s="178"/>
      <c r="C63" s="178"/>
      <c r="D63" s="178"/>
      <c r="E63" s="178"/>
      <c r="F63" s="178"/>
      <c r="G63" s="178"/>
    </row>
    <row r="64" spans="1:7">
      <c r="B64" s="178"/>
      <c r="C64" s="178"/>
      <c r="D64" s="178"/>
      <c r="E64" s="178"/>
      <c r="F64" s="178"/>
      <c r="G64" s="178"/>
    </row>
    <row r="65" spans="2:7">
      <c r="B65" s="178"/>
      <c r="C65" s="178"/>
      <c r="D65" s="178"/>
      <c r="E65" s="178"/>
      <c r="F65" s="178"/>
      <c r="G65" s="178"/>
    </row>
    <row r="66" spans="2:7">
      <c r="B66" s="178"/>
      <c r="C66" s="178"/>
      <c r="D66" s="178"/>
      <c r="E66" s="178"/>
      <c r="F66" s="178"/>
      <c r="G66" s="178"/>
    </row>
    <row r="67" spans="2:7">
      <c r="B67" s="178"/>
      <c r="C67" s="178"/>
      <c r="D67" s="178"/>
      <c r="E67" s="178"/>
      <c r="F67" s="178"/>
      <c r="G67" s="178"/>
    </row>
    <row r="68" spans="2:7">
      <c r="B68" s="178"/>
      <c r="C68" s="178"/>
      <c r="D68" s="178"/>
      <c r="E68" s="178"/>
      <c r="F68" s="178"/>
      <c r="G68" s="178"/>
    </row>
    <row r="69" spans="2:7">
      <c r="B69" s="178"/>
      <c r="C69" s="178"/>
      <c r="D69" s="178"/>
      <c r="E69" s="178"/>
      <c r="F69" s="178"/>
      <c r="G69" s="178"/>
    </row>
    <row r="70" spans="2:7">
      <c r="B70" s="178"/>
      <c r="C70" s="178"/>
      <c r="D70" s="178"/>
      <c r="E70" s="178"/>
      <c r="F70" s="178"/>
      <c r="G70" s="178"/>
    </row>
    <row r="71" spans="2:7">
      <c r="B71" s="178"/>
      <c r="C71" s="178"/>
      <c r="D71" s="178"/>
      <c r="E71" s="178"/>
      <c r="F71" s="178"/>
      <c r="G71" s="178"/>
    </row>
    <row r="72" spans="2:7">
      <c r="B72" s="178"/>
      <c r="C72" s="178"/>
      <c r="D72" s="178"/>
      <c r="E72" s="178"/>
      <c r="F72" s="178"/>
      <c r="G72" s="178"/>
    </row>
    <row r="73" spans="2:7">
      <c r="B73" s="178"/>
      <c r="C73" s="178"/>
      <c r="D73" s="178"/>
      <c r="E73" s="178"/>
      <c r="F73" s="178"/>
      <c r="G73" s="178"/>
    </row>
    <row r="74" spans="2:7">
      <c r="B74" s="178"/>
      <c r="C74" s="178"/>
      <c r="D74" s="178"/>
      <c r="E74" s="178"/>
      <c r="F74" s="178"/>
      <c r="G74" s="178"/>
    </row>
    <row r="75" spans="2:7">
      <c r="B75" s="178"/>
      <c r="C75" s="178"/>
      <c r="D75" s="178"/>
      <c r="E75" s="178"/>
      <c r="F75" s="178"/>
      <c r="G75" s="178"/>
    </row>
    <row r="76" spans="2:7">
      <c r="B76" s="178"/>
      <c r="C76" s="178"/>
      <c r="D76" s="178"/>
      <c r="E76" s="178"/>
      <c r="F76" s="178"/>
      <c r="G76" s="178"/>
    </row>
    <row r="77" spans="2:7">
      <c r="B77" s="178"/>
      <c r="C77" s="178"/>
      <c r="D77" s="178"/>
      <c r="E77" s="178"/>
      <c r="F77" s="178"/>
      <c r="G77" s="178"/>
    </row>
    <row r="78" spans="2:7">
      <c r="B78" s="178"/>
      <c r="C78" s="178"/>
      <c r="D78" s="178"/>
      <c r="E78" s="178"/>
      <c r="F78" s="178"/>
      <c r="G78" s="178"/>
    </row>
    <row r="79" spans="2:7">
      <c r="B79" s="178"/>
      <c r="C79" s="178"/>
      <c r="D79" s="178"/>
      <c r="E79" s="178"/>
      <c r="F79" s="178"/>
      <c r="G79" s="178"/>
    </row>
    <row r="80" spans="2:7">
      <c r="B80" s="178"/>
      <c r="C80" s="178"/>
      <c r="D80" s="178"/>
      <c r="E80" s="178"/>
      <c r="F80" s="178"/>
      <c r="G80" s="178"/>
    </row>
    <row r="81" spans="2:7">
      <c r="B81" s="178"/>
      <c r="C81" s="178"/>
      <c r="D81" s="178"/>
      <c r="E81" s="178"/>
      <c r="F81" s="178"/>
      <c r="G81" s="178"/>
    </row>
    <row r="82" spans="2:7">
      <c r="B82" s="178"/>
      <c r="C82" s="178"/>
      <c r="D82" s="178"/>
      <c r="E82" s="178"/>
      <c r="F82" s="178"/>
      <c r="G82" s="178"/>
    </row>
    <row r="83" spans="2:7">
      <c r="B83" s="178"/>
      <c r="C83" s="178"/>
      <c r="D83" s="178"/>
      <c r="E83" s="178"/>
      <c r="F83" s="178"/>
      <c r="G83" s="178"/>
    </row>
    <row r="84" spans="2:7">
      <c r="B84" s="178"/>
      <c r="C84" s="178"/>
      <c r="D84" s="178"/>
      <c r="E84" s="178"/>
      <c r="F84" s="178"/>
      <c r="G84" s="178"/>
    </row>
    <row r="85" spans="2:7">
      <c r="B85" s="178"/>
      <c r="C85" s="178"/>
      <c r="D85" s="178"/>
      <c r="E85" s="178"/>
      <c r="F85" s="178"/>
      <c r="G85" s="178"/>
    </row>
    <row r="86" spans="2:7">
      <c r="B86" s="178"/>
      <c r="C86" s="178"/>
      <c r="D86" s="178"/>
      <c r="E86" s="178"/>
      <c r="F86" s="178"/>
      <c r="G86" s="178"/>
    </row>
    <row r="87" spans="2:7">
      <c r="B87" s="178"/>
      <c r="C87" s="178"/>
      <c r="D87" s="178"/>
      <c r="E87" s="178"/>
      <c r="F87" s="178"/>
      <c r="G87" s="178"/>
    </row>
    <row r="88" spans="2:7">
      <c r="B88" s="178"/>
      <c r="C88" s="178"/>
      <c r="D88" s="178"/>
      <c r="E88" s="178"/>
      <c r="F88" s="178"/>
      <c r="G88" s="178"/>
    </row>
    <row r="89" spans="2:7">
      <c r="B89" s="178"/>
      <c r="C89" s="178"/>
      <c r="D89" s="178"/>
      <c r="E89" s="178"/>
      <c r="F89" s="178"/>
      <c r="G89" s="178"/>
    </row>
    <row r="90" spans="2:7">
      <c r="B90" s="178"/>
      <c r="C90" s="178"/>
      <c r="D90" s="178"/>
      <c r="E90" s="178"/>
      <c r="F90" s="178"/>
      <c r="G90" s="178"/>
    </row>
    <row r="91" spans="2:7">
      <c r="B91" s="178"/>
      <c r="C91" s="178"/>
      <c r="D91" s="178"/>
      <c r="E91" s="178"/>
      <c r="F91" s="178"/>
      <c r="G91" s="178"/>
    </row>
    <row r="92" spans="2:7">
      <c r="B92" s="178"/>
      <c r="C92" s="178"/>
      <c r="D92" s="178"/>
      <c r="E92" s="178"/>
      <c r="F92" s="178"/>
      <c r="G92" s="178"/>
    </row>
    <row r="93" spans="2:7">
      <c r="B93" s="178"/>
      <c r="C93" s="178"/>
      <c r="D93" s="178"/>
      <c r="E93" s="178"/>
      <c r="F93" s="178"/>
      <c r="G93" s="178"/>
    </row>
    <row r="94" spans="2:7">
      <c r="B94" s="178"/>
      <c r="C94" s="178"/>
      <c r="D94" s="178"/>
      <c r="E94" s="178"/>
      <c r="F94" s="178"/>
      <c r="G94" s="178"/>
    </row>
    <row r="95" spans="2:7">
      <c r="B95" s="178"/>
      <c r="C95" s="178"/>
      <c r="D95" s="178"/>
      <c r="E95" s="178"/>
      <c r="F95" s="178"/>
      <c r="G95" s="178"/>
    </row>
    <row r="96" spans="2:7">
      <c r="B96" s="178"/>
      <c r="C96" s="178"/>
      <c r="D96" s="178"/>
      <c r="E96" s="178"/>
      <c r="F96" s="178"/>
      <c r="G96" s="178"/>
    </row>
    <row r="97" spans="2:7">
      <c r="B97" s="178"/>
      <c r="C97" s="178"/>
      <c r="D97" s="178"/>
      <c r="E97" s="178"/>
      <c r="F97" s="178"/>
      <c r="G97" s="178"/>
    </row>
    <row r="98" spans="2:7">
      <c r="B98" s="178"/>
      <c r="C98" s="178"/>
      <c r="D98" s="178"/>
      <c r="E98" s="178"/>
      <c r="F98" s="178"/>
      <c r="G98" s="178"/>
    </row>
    <row r="99" spans="2:7">
      <c r="B99" s="178"/>
      <c r="C99" s="178"/>
      <c r="D99" s="178"/>
      <c r="E99" s="178"/>
      <c r="F99" s="178"/>
      <c r="G99" s="178"/>
    </row>
    <row r="100" spans="2:7">
      <c r="B100" s="178"/>
      <c r="C100" s="178"/>
      <c r="D100" s="178"/>
      <c r="E100" s="178"/>
      <c r="F100" s="178"/>
      <c r="G100" s="178"/>
    </row>
    <row r="101" spans="2:7">
      <c r="B101" s="178"/>
      <c r="C101" s="178"/>
      <c r="D101" s="178"/>
      <c r="E101" s="178"/>
      <c r="F101" s="178"/>
      <c r="G101" s="178"/>
    </row>
    <row r="102" spans="2:7">
      <c r="B102" s="178"/>
      <c r="C102" s="178"/>
      <c r="D102" s="178"/>
      <c r="E102" s="178"/>
      <c r="F102" s="178"/>
      <c r="G102" s="178"/>
    </row>
    <row r="103" spans="2:7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159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>
      <c r="A16" s="11"/>
      <c r="B16" s="94">
        <v>1</v>
      </c>
      <c r="C16" s="95" t="s">
        <v>27</v>
      </c>
      <c r="D16" s="96">
        <f>'Kryci_list 2454'!D16</f>
        <v>0</v>
      </c>
      <c r="E16" s="97">
        <f>'Kryci_list 2454'!E16</f>
        <v>0</v>
      </c>
      <c r="F16" s="106">
        <f>'Kryci_list 2454'!F16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28</v>
      </c>
      <c r="D17" s="78">
        <f>'Kryci_list 2454'!D17</f>
        <v>0</v>
      </c>
      <c r="E17" s="76">
        <f>'Kryci_list 2454'!E17</f>
        <v>0</v>
      </c>
      <c r="F17" s="81">
        <f>'Kryci_list 2454'!F17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29</v>
      </c>
      <c r="D18" s="79">
        <f>'Kryci_list 2454'!D18</f>
        <v>0</v>
      </c>
      <c r="E18" s="77">
        <f>'Kryci_list 2454'!E18</f>
        <v>0</v>
      </c>
      <c r="F18" s="82">
        <f>'Kryci_list 2454'!F18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43</v>
      </c>
      <c r="D22" s="87"/>
      <c r="E22" s="90"/>
      <c r="F22" s="81">
        <f>'Kryci_list 2454'!F22</f>
        <v>0</v>
      </c>
      <c r="G22" s="60">
        <v>16</v>
      </c>
      <c r="H22" s="115" t="s">
        <v>49</v>
      </c>
      <c r="I22" s="129"/>
      <c r="J22" s="126">
        <f>'Kryci_list 2454'!J22</f>
        <v>0</v>
      </c>
    </row>
    <row r="23" spans="1:10" ht="18" customHeight="1">
      <c r="A23" s="11"/>
      <c r="B23" s="61">
        <v>12</v>
      </c>
      <c r="C23" s="64" t="s">
        <v>44</v>
      </c>
      <c r="D23" s="66"/>
      <c r="E23" s="90"/>
      <c r="F23" s="82">
        <f>'Kryci_list 2454'!F23</f>
        <v>0</v>
      </c>
      <c r="G23" s="61">
        <v>17</v>
      </c>
      <c r="H23" s="116" t="s">
        <v>50</v>
      </c>
      <c r="I23" s="129"/>
      <c r="J23" s="127">
        <f>'Kryci_list 2454'!J23</f>
        <v>0</v>
      </c>
    </row>
    <row r="24" spans="1:10" ht="18" customHeight="1">
      <c r="A24" s="11"/>
      <c r="B24" s="61">
        <v>13</v>
      </c>
      <c r="C24" s="64" t="s">
        <v>45</v>
      </c>
      <c r="D24" s="66"/>
      <c r="E24" s="90"/>
      <c r="F24" s="82">
        <f>'Kryci_list 2454'!F24</f>
        <v>0</v>
      </c>
      <c r="G24" s="61">
        <v>18</v>
      </c>
      <c r="H24" s="116" t="s">
        <v>51</v>
      </c>
      <c r="I24" s="129"/>
      <c r="J24" s="127">
        <f>'Kryci_list 2454'!J24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89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23" ht="18" customHeight="1">
      <c r="A16" s="11"/>
      <c r="B16" s="94">
        <v>1</v>
      </c>
      <c r="C16" s="95" t="s">
        <v>27</v>
      </c>
      <c r="D16" s="96">
        <f>'Rekap 2454'!B14</f>
        <v>0</v>
      </c>
      <c r="E16" s="97">
        <f>'Rekap 2454'!C14</f>
        <v>0</v>
      </c>
      <c r="F16" s="106">
        <f>'Rekap 2454'!D14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28</v>
      </c>
      <c r="D17" s="78">
        <f>'Rekap 2454'!B21</f>
        <v>0</v>
      </c>
      <c r="E17" s="76">
        <f>'Rekap 2454'!C21</f>
        <v>0</v>
      </c>
      <c r="F17" s="81">
        <f>'Rekap 2454'!D21</f>
        <v>0</v>
      </c>
      <c r="G17" s="61">
        <v>7</v>
      </c>
      <c r="H17" s="116" t="s">
        <v>34</v>
      </c>
      <c r="I17" s="129"/>
      <c r="J17" s="127">
        <f>'SO 2454'!Z62</f>
        <v>0</v>
      </c>
    </row>
    <row r="18" spans="1:26" ht="18" customHeight="1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2454'!K9:'SO 2454'!K61)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2454'!K9:'SO 2454'!K61)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>
      <c r="A2" s="145" t="s">
        <v>25</v>
      </c>
      <c r="B2" s="144"/>
      <c r="C2" s="144"/>
      <c r="D2" s="145" t="s">
        <v>16</v>
      </c>
      <c r="E2" s="144"/>
      <c r="F2" s="144"/>
    </row>
    <row r="3" spans="1:26">
      <c r="A3" s="145" t="s">
        <v>24</v>
      </c>
      <c r="B3" s="144"/>
      <c r="C3" s="144"/>
      <c r="D3" s="145" t="s">
        <v>61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15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62</v>
      </c>
      <c r="B8" s="144"/>
      <c r="C8" s="144"/>
      <c r="D8" s="144"/>
      <c r="E8" s="144"/>
      <c r="F8" s="144"/>
    </row>
    <row r="9" spans="1:26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64</v>
      </c>
      <c r="B11" s="157">
        <f>'SO 2454'!L16</f>
        <v>0</v>
      </c>
      <c r="C11" s="157">
        <f>'SO 2454'!M16</f>
        <v>0</v>
      </c>
      <c r="D11" s="157">
        <f>'SO 2454'!I16</f>
        <v>0</v>
      </c>
      <c r="E11" s="158">
        <f>'SO 2454'!P16</f>
        <v>0</v>
      </c>
      <c r="F11" s="158">
        <f>'SO 2454'!S16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65</v>
      </c>
      <c r="B12" s="157">
        <f>'SO 2454'!L21</f>
        <v>0</v>
      </c>
      <c r="C12" s="157">
        <f>'SO 2454'!M21</f>
        <v>0</v>
      </c>
      <c r="D12" s="157">
        <f>'SO 2454'!I21</f>
        <v>0</v>
      </c>
      <c r="E12" s="158">
        <f>'SO 2454'!P21</f>
        <v>1.54</v>
      </c>
      <c r="F12" s="158">
        <f>'SO 2454'!S21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66</v>
      </c>
      <c r="B13" s="157">
        <f>'SO 2454'!L25</f>
        <v>0</v>
      </c>
      <c r="C13" s="157">
        <f>'SO 2454'!M25</f>
        <v>0</v>
      </c>
      <c r="D13" s="157">
        <f>'SO 2454'!I25</f>
        <v>0</v>
      </c>
      <c r="E13" s="158">
        <f>'SO 2454'!P25</f>
        <v>0</v>
      </c>
      <c r="F13" s="158">
        <f>'SO 2454'!S25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2" t="s">
        <v>63</v>
      </c>
      <c r="B14" s="159">
        <f>'SO 2454'!L27</f>
        <v>0</v>
      </c>
      <c r="C14" s="159">
        <f>'SO 2454'!M27</f>
        <v>0</v>
      </c>
      <c r="D14" s="159">
        <f>'SO 2454'!I27</f>
        <v>0</v>
      </c>
      <c r="E14" s="160">
        <f>'SO 2454'!P27</f>
        <v>1.54</v>
      </c>
      <c r="F14" s="160">
        <f>'SO 2454'!S27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2" t="s">
        <v>67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68</v>
      </c>
      <c r="B17" s="157">
        <f>'SO 2454'!L43</f>
        <v>0</v>
      </c>
      <c r="C17" s="157">
        <f>'SO 2454'!M43</f>
        <v>0</v>
      </c>
      <c r="D17" s="157">
        <f>'SO 2454'!I43</f>
        <v>0</v>
      </c>
      <c r="E17" s="158">
        <f>'SO 2454'!P43</f>
        <v>23.26</v>
      </c>
      <c r="F17" s="158">
        <f>'SO 2454'!S43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156" t="s">
        <v>69</v>
      </c>
      <c r="B18" s="157">
        <f>'SO 2454'!L49</f>
        <v>0</v>
      </c>
      <c r="C18" s="157">
        <f>'SO 2454'!M49</f>
        <v>0</v>
      </c>
      <c r="D18" s="157">
        <f>'SO 2454'!I49</f>
        <v>0</v>
      </c>
      <c r="E18" s="158">
        <f>'SO 2454'!P49</f>
        <v>0.06</v>
      </c>
      <c r="F18" s="158">
        <f>'SO 2454'!S49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156" t="s">
        <v>70</v>
      </c>
      <c r="B19" s="157">
        <f>'SO 2454'!L55</f>
        <v>0</v>
      </c>
      <c r="C19" s="157">
        <f>'SO 2454'!M55</f>
        <v>0</v>
      </c>
      <c r="D19" s="157">
        <f>'SO 2454'!I55</f>
        <v>0</v>
      </c>
      <c r="E19" s="158">
        <f>'SO 2454'!P55</f>
        <v>0.14000000000000001</v>
      </c>
      <c r="F19" s="158">
        <f>'SO 2454'!S55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>
      <c r="A20" s="156" t="s">
        <v>71</v>
      </c>
      <c r="B20" s="157">
        <f>'SO 2454'!L59</f>
        <v>0</v>
      </c>
      <c r="C20" s="157">
        <f>'SO 2454'!M59</f>
        <v>0</v>
      </c>
      <c r="D20" s="157">
        <f>'SO 2454'!I59</f>
        <v>0</v>
      </c>
      <c r="E20" s="158">
        <f>'SO 2454'!P59</f>
        <v>0</v>
      </c>
      <c r="F20" s="158">
        <f>'SO 2454'!S59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>
      <c r="A21" s="2" t="s">
        <v>67</v>
      </c>
      <c r="B21" s="159">
        <f>'SO 2454'!L61</f>
        <v>0</v>
      </c>
      <c r="C21" s="159">
        <f>'SO 2454'!M61</f>
        <v>0</v>
      </c>
      <c r="D21" s="159">
        <f>'SO 2454'!I61</f>
        <v>0</v>
      </c>
      <c r="E21" s="160">
        <f>'SO 2454'!P61</f>
        <v>23.45</v>
      </c>
      <c r="F21" s="160">
        <f>'SO 2454'!S61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1"/>
      <c r="B22" s="149"/>
      <c r="C22" s="149"/>
      <c r="D22" s="149"/>
      <c r="E22" s="148"/>
      <c r="F22" s="148"/>
    </row>
    <row r="23" spans="1:26">
      <c r="A23" s="2" t="s">
        <v>72</v>
      </c>
      <c r="B23" s="159">
        <f>'SO 2454'!L62</f>
        <v>0</v>
      </c>
      <c r="C23" s="159">
        <f>'SO 2454'!M62</f>
        <v>0</v>
      </c>
      <c r="D23" s="159">
        <f>'SO 2454'!I62</f>
        <v>0</v>
      </c>
      <c r="E23" s="160">
        <f>'SO 2454'!P62</f>
        <v>24.99</v>
      </c>
      <c r="F23" s="160">
        <f>'SO 2454'!S62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>
      <c r="A24" s="1"/>
      <c r="B24" s="149"/>
      <c r="C24" s="149"/>
      <c r="D24" s="149"/>
      <c r="E24" s="148"/>
      <c r="F24" s="148"/>
    </row>
    <row r="25" spans="1:26">
      <c r="A25" s="1"/>
      <c r="B25" s="149"/>
      <c r="C25" s="149"/>
      <c r="D25" s="149"/>
      <c r="E25" s="148"/>
      <c r="F25" s="148"/>
    </row>
    <row r="26" spans="1:26">
      <c r="A26" s="1"/>
      <c r="B26" s="149"/>
      <c r="C26" s="149"/>
      <c r="D26" s="149"/>
      <c r="E26" s="148"/>
      <c r="F26" s="148"/>
    </row>
    <row r="27" spans="1:26">
      <c r="A27" s="1"/>
      <c r="B27" s="149"/>
      <c r="C27" s="149"/>
      <c r="D27" s="149"/>
      <c r="E27" s="148"/>
      <c r="F27" s="148"/>
    </row>
    <row r="28" spans="1:26">
      <c r="A28" s="1"/>
      <c r="B28" s="149"/>
      <c r="C28" s="149"/>
      <c r="D28" s="149"/>
      <c r="E28" s="148"/>
      <c r="F28" s="148"/>
    </row>
    <row r="29" spans="1:26">
      <c r="A29" s="1"/>
      <c r="B29" s="149"/>
      <c r="C29" s="149"/>
      <c r="D29" s="149"/>
      <c r="E29" s="148"/>
      <c r="F29" s="148"/>
    </row>
    <row r="30" spans="1:26">
      <c r="A30" s="1"/>
      <c r="B30" s="149"/>
      <c r="C30" s="149"/>
      <c r="D30" s="149"/>
      <c r="E30" s="148"/>
      <c r="F30" s="148"/>
    </row>
    <row r="31" spans="1:26">
      <c r="A31" s="1"/>
      <c r="B31" s="149"/>
      <c r="C31" s="149"/>
      <c r="D31" s="149"/>
      <c r="E31" s="148"/>
      <c r="F31" s="148"/>
    </row>
    <row r="32" spans="1:2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>
      <pane ySplit="8" topLeftCell="A48" activePane="bottomLeft" state="frozen"/>
      <selection pane="bottomLeft" activeCell="D58" sqref="D58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8.5703125" customWidth="1"/>
    <col min="17" max="18" width="0" hidden="1" customWidth="1"/>
    <col min="19" max="19" width="7.7109375" customWidth="1"/>
    <col min="20" max="26" width="0" hidden="1" customWidth="1"/>
  </cols>
  <sheetData>
    <row r="1" spans="1:26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73</v>
      </c>
      <c r="B8" s="164" t="s">
        <v>74</v>
      </c>
      <c r="C8" s="164" t="s">
        <v>75</v>
      </c>
      <c r="D8" s="164" t="s">
        <v>76</v>
      </c>
      <c r="E8" s="164" t="s">
        <v>77</v>
      </c>
      <c r="F8" s="164" t="s">
        <v>78</v>
      </c>
      <c r="G8" s="164" t="s">
        <v>52</v>
      </c>
      <c r="H8" s="164" t="s">
        <v>53</v>
      </c>
      <c r="I8" s="164" t="s">
        <v>79</v>
      </c>
      <c r="J8" s="164"/>
      <c r="K8" s="164"/>
      <c r="L8" s="164"/>
      <c r="M8" s="164"/>
      <c r="N8" s="164"/>
      <c r="O8" s="164"/>
      <c r="P8" s="164" t="s">
        <v>80</v>
      </c>
      <c r="Q8" s="161"/>
      <c r="R8" s="161"/>
      <c r="S8" s="164" t="s">
        <v>81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>
      <c r="A11" s="171"/>
      <c r="B11" s="168" t="s">
        <v>82</v>
      </c>
      <c r="C11" s="172" t="s">
        <v>83</v>
      </c>
      <c r="D11" s="168" t="s">
        <v>84</v>
      </c>
      <c r="E11" s="168" t="s">
        <v>85</v>
      </c>
      <c r="F11" s="169">
        <v>0.70399999999999996</v>
      </c>
      <c r="G11" s="170"/>
      <c r="H11" s="170"/>
      <c r="I11" s="170">
        <f>ROUND(F11*(G11+H11),2)</f>
        <v>0</v>
      </c>
      <c r="J11" s="168">
        <f>ROUND(F11*(N11),2)</f>
        <v>0</v>
      </c>
      <c r="K11" s="1">
        <f>ROUND(F11*(O11),2)</f>
        <v>0</v>
      </c>
      <c r="L11" s="1">
        <f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>
      <c r="A12" s="171"/>
      <c r="B12" s="168" t="s">
        <v>82</v>
      </c>
      <c r="C12" s="172" t="s">
        <v>86</v>
      </c>
      <c r="D12" s="168" t="s">
        <v>87</v>
      </c>
      <c r="E12" s="168" t="s">
        <v>85</v>
      </c>
      <c r="F12" s="169">
        <v>0.70400000000000018</v>
      </c>
      <c r="G12" s="170"/>
      <c r="H12" s="170"/>
      <c r="I12" s="170">
        <f>ROUND(F12*(G12+H12),2)</f>
        <v>0</v>
      </c>
      <c r="J12" s="168">
        <f>ROUND(F12*(N12),2)</f>
        <v>0</v>
      </c>
      <c r="K12" s="1">
        <f>ROUND(F12*(O12),2)</f>
        <v>0</v>
      </c>
      <c r="L12" s="1">
        <f>ROUND(F12*(G12),2)</f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>
      <c r="A13" s="171"/>
      <c r="B13" s="168" t="s">
        <v>82</v>
      </c>
      <c r="C13" s="172" t="s">
        <v>88</v>
      </c>
      <c r="D13" s="168" t="s">
        <v>89</v>
      </c>
      <c r="E13" s="168" t="s">
        <v>90</v>
      </c>
      <c r="F13" s="169">
        <v>0.70399999999999996</v>
      </c>
      <c r="G13" s="170"/>
      <c r="H13" s="170"/>
      <c r="I13" s="170">
        <f>ROUND(F13*(G13+H13),2)</f>
        <v>0</v>
      </c>
      <c r="J13" s="168">
        <f>ROUND(F13*(N13),2)</f>
        <v>0</v>
      </c>
      <c r="K13" s="1">
        <f>ROUND(F13*(O13),2)</f>
        <v>0</v>
      </c>
      <c r="L13" s="1">
        <f>ROUND(F13*(G13),2)</f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>
      <c r="A14" s="171"/>
      <c r="B14" s="168" t="s">
        <v>82</v>
      </c>
      <c r="C14" s="172" t="s">
        <v>91</v>
      </c>
      <c r="D14" s="168" t="s">
        <v>92</v>
      </c>
      <c r="E14" s="168" t="s">
        <v>85</v>
      </c>
      <c r="F14" s="169">
        <v>0.25600000000000001</v>
      </c>
      <c r="G14" s="170"/>
      <c r="H14" s="170"/>
      <c r="I14" s="170">
        <f>ROUND(F14*(G14+H14),2)</f>
        <v>0</v>
      </c>
      <c r="J14" s="168">
        <f>ROUND(F14*(N14),2)</f>
        <v>0</v>
      </c>
      <c r="K14" s="1">
        <f>ROUND(F14*(O14),2)</f>
        <v>0</v>
      </c>
      <c r="L14" s="1">
        <f>ROUND(F14*(G14),2)</f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>
      <c r="A15" s="171"/>
      <c r="B15" s="168" t="s">
        <v>82</v>
      </c>
      <c r="C15" s="172" t="s">
        <v>93</v>
      </c>
      <c r="D15" s="168" t="s">
        <v>94</v>
      </c>
      <c r="E15" s="168" t="s">
        <v>95</v>
      </c>
      <c r="F15" s="169">
        <v>35</v>
      </c>
      <c r="G15" s="170"/>
      <c r="H15" s="170"/>
      <c r="I15" s="170">
        <f>ROUND(F15*(G15+H15),2)</f>
        <v>0</v>
      </c>
      <c r="J15" s="168">
        <f>ROUND(F15*(N15),2)</f>
        <v>0</v>
      </c>
      <c r="K15" s="1">
        <f>ROUND(F15*(O15),2)</f>
        <v>0</v>
      </c>
      <c r="L15" s="1">
        <f>ROUND(F15*(G15),2)</f>
        <v>0</v>
      </c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>
      <c r="A16" s="156"/>
      <c r="B16" s="156"/>
      <c r="C16" s="156"/>
      <c r="D16" s="156" t="s">
        <v>64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>
      <c r="A18" s="156"/>
      <c r="B18" s="156"/>
      <c r="C18" s="156"/>
      <c r="D18" s="156" t="s">
        <v>65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>
      <c r="A19" s="171"/>
      <c r="B19" s="168" t="s">
        <v>96</v>
      </c>
      <c r="C19" s="172" t="s">
        <v>97</v>
      </c>
      <c r="D19" s="168" t="s">
        <v>98</v>
      </c>
      <c r="E19" s="168" t="s">
        <v>85</v>
      </c>
      <c r="F19" s="169">
        <v>6.4000000000000015E-2</v>
      </c>
      <c r="G19" s="170"/>
      <c r="H19" s="170"/>
      <c r="I19" s="170">
        <f>ROUND(F19*(G19+H19),2)</f>
        <v>0</v>
      </c>
      <c r="J19" s="168">
        <f>ROUND(F19*(N19),2)</f>
        <v>0</v>
      </c>
      <c r="K19" s="1">
        <f>ROUND(F19*(O19),2)</f>
        <v>0</v>
      </c>
      <c r="L19" s="1">
        <f>ROUND(F19*(G19),2)</f>
        <v>0</v>
      </c>
      <c r="M19" s="1"/>
      <c r="N19" s="1">
        <v>0</v>
      </c>
      <c r="O19" s="1"/>
      <c r="P19" s="167">
        <f>ROUND(F19*(R19),3)</f>
        <v>0.13200000000000001</v>
      </c>
      <c r="Q19" s="173"/>
      <c r="R19" s="173">
        <v>2.0663999999999998</v>
      </c>
      <c r="S19" s="167"/>
      <c r="Z19">
        <v>0</v>
      </c>
    </row>
    <row r="20" spans="1:26" ht="24.95" customHeight="1">
      <c r="A20" s="171"/>
      <c r="B20" s="168" t="s">
        <v>99</v>
      </c>
      <c r="C20" s="172" t="s">
        <v>100</v>
      </c>
      <c r="D20" s="168" t="s">
        <v>101</v>
      </c>
      <c r="E20" s="168" t="s">
        <v>85</v>
      </c>
      <c r="F20" s="169">
        <v>0.64000000000000012</v>
      </c>
      <c r="G20" s="170"/>
      <c r="H20" s="170"/>
      <c r="I20" s="170">
        <f>ROUND(F20*(G20+H20),2)</f>
        <v>0</v>
      </c>
      <c r="J20" s="168">
        <f>ROUND(F20*(N20),2)</f>
        <v>0</v>
      </c>
      <c r="K20" s="1">
        <f>ROUND(F20*(O20),2)</f>
        <v>0</v>
      </c>
      <c r="L20" s="1">
        <f>ROUND(F20*(G20),2)</f>
        <v>0</v>
      </c>
      <c r="M20" s="1"/>
      <c r="N20" s="1">
        <v>0</v>
      </c>
      <c r="O20" s="1"/>
      <c r="P20" s="167">
        <f>ROUND(F20*(R20),3)</f>
        <v>1.4039999999999999</v>
      </c>
      <c r="Q20" s="173"/>
      <c r="R20" s="173">
        <v>2.19306</v>
      </c>
      <c r="S20" s="167"/>
      <c r="Z20">
        <v>0</v>
      </c>
    </row>
    <row r="21" spans="1:26">
      <c r="A21" s="156"/>
      <c r="B21" s="156"/>
      <c r="C21" s="156"/>
      <c r="D21" s="156" t="s">
        <v>65</v>
      </c>
      <c r="E21" s="156"/>
      <c r="F21" s="167"/>
      <c r="G21" s="159">
        <f>ROUND((SUM(L18:L20))/1,2)</f>
        <v>0</v>
      </c>
      <c r="H21" s="159">
        <f>ROUND((SUM(M18:M20))/1,2)</f>
        <v>0</v>
      </c>
      <c r="I21" s="159">
        <f>ROUND((SUM(I18:I20))/1,2)</f>
        <v>0</v>
      </c>
      <c r="J21" s="156"/>
      <c r="K21" s="156"/>
      <c r="L21" s="156">
        <f>ROUND((SUM(L18:L20))/1,2)</f>
        <v>0</v>
      </c>
      <c r="M21" s="156">
        <f>ROUND((SUM(M18:M20))/1,2)</f>
        <v>0</v>
      </c>
      <c r="N21" s="156"/>
      <c r="O21" s="156"/>
      <c r="P21" s="174">
        <f>ROUND((SUM(P18:P20))/1,2)</f>
        <v>1.54</v>
      </c>
      <c r="Q21" s="153"/>
      <c r="R21" s="153"/>
      <c r="S21" s="174">
        <f>ROUND((SUM(S18:S20))/1,2)</f>
        <v>0</v>
      </c>
      <c r="T21" s="153"/>
      <c r="U21" s="153"/>
      <c r="V21" s="153"/>
      <c r="W21" s="153"/>
      <c r="X21" s="153"/>
      <c r="Y21" s="153"/>
      <c r="Z21" s="153"/>
    </row>
    <row r="22" spans="1:26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>
      <c r="A23" s="156"/>
      <c r="B23" s="156"/>
      <c r="C23" s="156"/>
      <c r="D23" s="156" t="s">
        <v>66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>
      <c r="A24" s="171"/>
      <c r="B24" s="168" t="s">
        <v>99</v>
      </c>
      <c r="C24" s="172" t="s">
        <v>102</v>
      </c>
      <c r="D24" s="168" t="s">
        <v>103</v>
      </c>
      <c r="E24" s="168" t="s">
        <v>104</v>
      </c>
      <c r="F24" s="169">
        <v>8.9559999999999995</v>
      </c>
      <c r="G24" s="170"/>
      <c r="H24" s="170"/>
      <c r="I24" s="170">
        <f>ROUND(F24*(G24+H24),2)</f>
        <v>0</v>
      </c>
      <c r="J24" s="168">
        <f>ROUND(F24*(N24),2)</f>
        <v>0</v>
      </c>
      <c r="K24" s="1">
        <f>ROUND(F24*(O24),2)</f>
        <v>0</v>
      </c>
      <c r="L24" s="1">
        <f>ROUND(F24*(G24),2)</f>
        <v>0</v>
      </c>
      <c r="M24" s="1"/>
      <c r="N24" s="1">
        <v>0</v>
      </c>
      <c r="O24" s="1"/>
      <c r="P24" s="167"/>
      <c r="Q24" s="173"/>
      <c r="R24" s="173"/>
      <c r="S24" s="167"/>
      <c r="Z24">
        <v>0</v>
      </c>
    </row>
    <row r="25" spans="1:26">
      <c r="A25" s="156"/>
      <c r="B25" s="156"/>
      <c r="C25" s="156"/>
      <c r="D25" s="156" t="s">
        <v>66</v>
      </c>
      <c r="E25" s="156"/>
      <c r="F25" s="167"/>
      <c r="G25" s="159">
        <f>ROUND((SUM(L23:L24))/1,2)</f>
        <v>0</v>
      </c>
      <c r="H25" s="159">
        <f>ROUND((SUM(M23:M24))/1,2)</f>
        <v>0</v>
      </c>
      <c r="I25" s="159">
        <f>ROUND((SUM(I23:I24))/1,2)</f>
        <v>0</v>
      </c>
      <c r="J25" s="156"/>
      <c r="K25" s="156"/>
      <c r="L25" s="156">
        <f>ROUND((SUM(L23:L24))/1,2)</f>
        <v>0</v>
      </c>
      <c r="M25" s="156">
        <f>ROUND((SUM(M23:M24))/1,2)</f>
        <v>0</v>
      </c>
      <c r="N25" s="156"/>
      <c r="O25" s="156"/>
      <c r="P25" s="174">
        <f>ROUND((SUM(P23:P24))/1,2)</f>
        <v>0</v>
      </c>
      <c r="Q25" s="153"/>
      <c r="R25" s="153"/>
      <c r="S25" s="174">
        <f>ROUND((SUM(S23:S24))/1,2)</f>
        <v>0</v>
      </c>
      <c r="T25" s="153"/>
      <c r="U25" s="153"/>
      <c r="V25" s="153"/>
      <c r="W25" s="153"/>
      <c r="X25" s="153"/>
      <c r="Y25" s="153"/>
      <c r="Z25" s="153"/>
    </row>
    <row r="26" spans="1:26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>
      <c r="A27" s="156"/>
      <c r="B27" s="156"/>
      <c r="C27" s="156"/>
      <c r="D27" s="2" t="s">
        <v>63</v>
      </c>
      <c r="E27" s="156"/>
      <c r="F27" s="167"/>
      <c r="G27" s="159">
        <f>ROUND((SUM(L9:L26))/2,2)</f>
        <v>0</v>
      </c>
      <c r="H27" s="159">
        <f>ROUND((SUM(M9:M26))/2,2)</f>
        <v>0</v>
      </c>
      <c r="I27" s="159">
        <f>ROUND((SUM(I9:I26))/2,2)</f>
        <v>0</v>
      </c>
      <c r="J27" s="157"/>
      <c r="K27" s="156"/>
      <c r="L27" s="157">
        <f>ROUND((SUM(L9:L26))/2,2)</f>
        <v>0</v>
      </c>
      <c r="M27" s="157">
        <f>ROUND((SUM(M9:M26))/2,2)</f>
        <v>0</v>
      </c>
      <c r="N27" s="156"/>
      <c r="O27" s="156"/>
      <c r="P27" s="174">
        <f>ROUND((SUM(P9:P26))/2,2)</f>
        <v>1.54</v>
      </c>
      <c r="S27" s="174">
        <f>ROUND((SUM(S9:S26))/2,2)</f>
        <v>0</v>
      </c>
    </row>
    <row r="28" spans="1:26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>
      <c r="A29" s="156"/>
      <c r="B29" s="156"/>
      <c r="C29" s="156"/>
      <c r="D29" s="2" t="s">
        <v>67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>
      <c r="A30" s="156"/>
      <c r="B30" s="156"/>
      <c r="C30" s="156"/>
      <c r="D30" s="156" t="s">
        <v>68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5" customHeight="1">
      <c r="A31" s="171"/>
      <c r="B31" s="168" t="s">
        <v>105</v>
      </c>
      <c r="C31" s="172" t="s">
        <v>106</v>
      </c>
      <c r="D31" s="168" t="s">
        <v>107</v>
      </c>
      <c r="E31" s="168" t="s">
        <v>108</v>
      </c>
      <c r="F31" s="169">
        <v>4</v>
      </c>
      <c r="G31" s="170"/>
      <c r="H31" s="170"/>
      <c r="I31" s="170">
        <f t="shared" ref="I31:I42" si="0">ROUND(F31*(G31+H31),2)</f>
        <v>0</v>
      </c>
      <c r="J31" s="168">
        <f t="shared" ref="J31:J42" si="1">ROUND(F31*(N31),2)</f>
        <v>0</v>
      </c>
      <c r="K31" s="1">
        <f t="shared" ref="K31:K42" si="2">ROUND(F31*(O31),2)</f>
        <v>0</v>
      </c>
      <c r="L31" s="1">
        <f t="shared" ref="L31:L42" si="3">ROUND(F31*(G31),2)</f>
        <v>0</v>
      </c>
      <c r="M31" s="1"/>
      <c r="N31" s="1">
        <v>0</v>
      </c>
      <c r="O31" s="1"/>
      <c r="P31" s="167"/>
      <c r="Q31" s="173"/>
      <c r="R31" s="173"/>
      <c r="S31" s="167"/>
      <c r="Z31">
        <v>0</v>
      </c>
    </row>
    <row r="32" spans="1:26" ht="24.95" customHeight="1">
      <c r="A32" s="171"/>
      <c r="B32" s="168" t="s">
        <v>105</v>
      </c>
      <c r="C32" s="172" t="s">
        <v>109</v>
      </c>
      <c r="D32" s="168" t="s">
        <v>110</v>
      </c>
      <c r="E32" s="168" t="s">
        <v>111</v>
      </c>
      <c r="F32" s="169">
        <v>1</v>
      </c>
      <c r="G32" s="170"/>
      <c r="H32" s="170"/>
      <c r="I32" s="170">
        <f t="shared" si="0"/>
        <v>0</v>
      </c>
      <c r="J32" s="168">
        <f t="shared" si="1"/>
        <v>0</v>
      </c>
      <c r="K32" s="1">
        <f t="shared" si="2"/>
        <v>0</v>
      </c>
      <c r="L32" s="1">
        <f t="shared" si="3"/>
        <v>0</v>
      </c>
      <c r="M32" s="1"/>
      <c r="N32" s="1">
        <v>0</v>
      </c>
      <c r="O32" s="1"/>
      <c r="P32" s="167">
        <f>ROUND(F32*(R32),3)</f>
        <v>0</v>
      </c>
      <c r="Q32" s="173"/>
      <c r="R32" s="173">
        <v>2.5999999999999998E-4</v>
      </c>
      <c r="S32" s="167"/>
      <c r="Z32">
        <v>0</v>
      </c>
    </row>
    <row r="33" spans="1:26" ht="24.95" customHeight="1">
      <c r="A33" s="171"/>
      <c r="B33" s="168" t="s">
        <v>105</v>
      </c>
      <c r="C33" s="172" t="s">
        <v>112</v>
      </c>
      <c r="D33" s="168" t="s">
        <v>113</v>
      </c>
      <c r="E33" s="168" t="s">
        <v>114</v>
      </c>
      <c r="F33" s="169">
        <v>3</v>
      </c>
      <c r="G33" s="170"/>
      <c r="H33" s="170"/>
      <c r="I33" s="170">
        <f t="shared" si="0"/>
        <v>0</v>
      </c>
      <c r="J33" s="168">
        <f t="shared" si="1"/>
        <v>0</v>
      </c>
      <c r="K33" s="1">
        <f t="shared" si="2"/>
        <v>0</v>
      </c>
      <c r="L33" s="1">
        <f t="shared" si="3"/>
        <v>0</v>
      </c>
      <c r="M33" s="1"/>
      <c r="N33" s="1">
        <v>0</v>
      </c>
      <c r="O33" s="1"/>
      <c r="P33" s="167"/>
      <c r="Q33" s="173"/>
      <c r="R33" s="173"/>
      <c r="S33" s="167"/>
      <c r="Z33">
        <v>0</v>
      </c>
    </row>
    <row r="34" spans="1:26" ht="24.95" customHeight="1">
      <c r="A34" s="171"/>
      <c r="B34" s="168" t="s">
        <v>115</v>
      </c>
      <c r="C34" s="172" t="s">
        <v>116</v>
      </c>
      <c r="D34" s="168" t="s">
        <v>117</v>
      </c>
      <c r="E34" s="168" t="s">
        <v>111</v>
      </c>
      <c r="F34" s="169">
        <v>4</v>
      </c>
      <c r="G34" s="170"/>
      <c r="H34" s="170"/>
      <c r="I34" s="170">
        <f t="shared" si="0"/>
        <v>0</v>
      </c>
      <c r="J34" s="168">
        <f t="shared" si="1"/>
        <v>0</v>
      </c>
      <c r="K34" s="1">
        <f t="shared" si="2"/>
        <v>0</v>
      </c>
      <c r="L34" s="1">
        <f t="shared" si="3"/>
        <v>0</v>
      </c>
      <c r="M34" s="1">
        <f t="shared" ref="M34:M42" si="4">ROUND(F34*(H34),2)</f>
        <v>0</v>
      </c>
      <c r="N34" s="1">
        <v>0</v>
      </c>
      <c r="O34" s="1"/>
      <c r="P34" s="167"/>
      <c r="Q34" s="173"/>
      <c r="R34" s="173"/>
      <c r="S34" s="167"/>
      <c r="Z34">
        <v>0</v>
      </c>
    </row>
    <row r="35" spans="1:26" ht="24.95" customHeight="1">
      <c r="A35" s="171"/>
      <c r="B35" s="168" t="s">
        <v>115</v>
      </c>
      <c r="C35" s="172" t="s">
        <v>118</v>
      </c>
      <c r="D35" s="168" t="s">
        <v>119</v>
      </c>
      <c r="E35" s="168" t="s">
        <v>111</v>
      </c>
      <c r="F35" s="169">
        <v>4</v>
      </c>
      <c r="G35" s="170"/>
      <c r="H35" s="170"/>
      <c r="I35" s="170">
        <f t="shared" si="0"/>
        <v>0</v>
      </c>
      <c r="J35" s="168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67"/>
      <c r="Q35" s="173"/>
      <c r="R35" s="173"/>
      <c r="S35" s="167"/>
      <c r="Z35">
        <v>0</v>
      </c>
    </row>
    <row r="36" spans="1:26" ht="24.95" customHeight="1">
      <c r="A36" s="171"/>
      <c r="B36" s="168" t="s">
        <v>115</v>
      </c>
      <c r="C36" s="172" t="s">
        <v>120</v>
      </c>
      <c r="D36" s="168" t="s">
        <v>121</v>
      </c>
      <c r="E36" s="168" t="s">
        <v>111</v>
      </c>
      <c r="F36" s="169">
        <v>2</v>
      </c>
      <c r="G36" s="170"/>
      <c r="H36" s="170"/>
      <c r="I36" s="170">
        <f t="shared" si="0"/>
        <v>0</v>
      </c>
      <c r="J36" s="168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67"/>
      <c r="Q36" s="173"/>
      <c r="R36" s="173"/>
      <c r="S36" s="167"/>
      <c r="Z36">
        <v>0</v>
      </c>
    </row>
    <row r="37" spans="1:26" ht="24.95" customHeight="1">
      <c r="A37" s="171"/>
      <c r="B37" s="168" t="s">
        <v>115</v>
      </c>
      <c r="C37" s="172" t="s">
        <v>122</v>
      </c>
      <c r="D37" s="168" t="s">
        <v>123</v>
      </c>
      <c r="E37" s="168" t="s">
        <v>124</v>
      </c>
      <c r="F37" s="169">
        <v>40.281999999999996</v>
      </c>
      <c r="G37" s="170"/>
      <c r="H37" s="170"/>
      <c r="I37" s="170">
        <f t="shared" si="0"/>
        <v>0</v>
      </c>
      <c r="J37" s="168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v>0</v>
      </c>
      <c r="O37" s="1"/>
      <c r="P37" s="167"/>
      <c r="Q37" s="173"/>
      <c r="R37" s="173"/>
      <c r="S37" s="167"/>
      <c r="Z37">
        <v>0</v>
      </c>
    </row>
    <row r="38" spans="1:26" ht="24.95" customHeight="1">
      <c r="A38" s="171"/>
      <c r="B38" s="168" t="s">
        <v>125</v>
      </c>
      <c r="C38" s="172" t="s">
        <v>126</v>
      </c>
      <c r="D38" s="168" t="s">
        <v>127</v>
      </c>
      <c r="E38" s="168" t="s">
        <v>108</v>
      </c>
      <c r="F38" s="169">
        <v>4</v>
      </c>
      <c r="G38" s="170"/>
      <c r="H38" s="170"/>
      <c r="I38" s="170">
        <f t="shared" si="0"/>
        <v>0</v>
      </c>
      <c r="J38" s="168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v>0</v>
      </c>
      <c r="O38" s="1"/>
      <c r="P38" s="167">
        <f>ROUND(F38*(R38),3)</f>
        <v>0.156</v>
      </c>
      <c r="Q38" s="173"/>
      <c r="R38" s="173">
        <v>3.9E-2</v>
      </c>
      <c r="S38" s="167"/>
      <c r="Z38">
        <v>0</v>
      </c>
    </row>
    <row r="39" spans="1:26" ht="24.95" customHeight="1">
      <c r="A39" s="171"/>
      <c r="B39" s="168" t="s">
        <v>128</v>
      </c>
      <c r="C39" s="172" t="s">
        <v>129</v>
      </c>
      <c r="D39" s="168" t="s">
        <v>130</v>
      </c>
      <c r="E39" s="168" t="s">
        <v>111</v>
      </c>
      <c r="F39" s="169">
        <v>8</v>
      </c>
      <c r="G39" s="170"/>
      <c r="H39" s="170"/>
      <c r="I39" s="170">
        <f t="shared" si="0"/>
        <v>0</v>
      </c>
      <c r="J39" s="168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v>0</v>
      </c>
      <c r="O39" s="1"/>
      <c r="P39" s="167">
        <f>ROUND(F39*(R39),3)</f>
        <v>4.4000000000000004</v>
      </c>
      <c r="Q39" s="173"/>
      <c r="R39" s="173">
        <v>0.55000000000000004</v>
      </c>
      <c r="S39" s="167"/>
      <c r="Z39">
        <v>0</v>
      </c>
    </row>
    <row r="40" spans="1:26" ht="24.95" customHeight="1">
      <c r="A40" s="171"/>
      <c r="B40" s="168" t="s">
        <v>128</v>
      </c>
      <c r="C40" s="172" t="s">
        <v>131</v>
      </c>
      <c r="D40" s="168" t="s">
        <v>132</v>
      </c>
      <c r="E40" s="168" t="s">
        <v>111</v>
      </c>
      <c r="F40" s="169">
        <v>2</v>
      </c>
      <c r="G40" s="170"/>
      <c r="H40" s="170"/>
      <c r="I40" s="170">
        <f t="shared" si="0"/>
        <v>0</v>
      </c>
      <c r="J40" s="168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v>0</v>
      </c>
      <c r="O40" s="1"/>
      <c r="P40" s="167">
        <f>ROUND(F40*(R40),3)</f>
        <v>1.1000000000000001</v>
      </c>
      <c r="Q40" s="173"/>
      <c r="R40" s="173">
        <v>0.55000000000000004</v>
      </c>
      <c r="S40" s="167"/>
      <c r="Z40">
        <v>0</v>
      </c>
    </row>
    <row r="41" spans="1:26" ht="24.95" customHeight="1">
      <c r="A41" s="171"/>
      <c r="B41" s="168" t="s">
        <v>128</v>
      </c>
      <c r="C41" s="172" t="s">
        <v>133</v>
      </c>
      <c r="D41" s="168" t="s">
        <v>134</v>
      </c>
      <c r="E41" s="168" t="s">
        <v>111</v>
      </c>
      <c r="F41" s="169">
        <v>28</v>
      </c>
      <c r="G41" s="170"/>
      <c r="H41" s="170"/>
      <c r="I41" s="170">
        <f t="shared" si="0"/>
        <v>0</v>
      </c>
      <c r="J41" s="168">
        <f t="shared" si="1"/>
        <v>0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v>0</v>
      </c>
      <c r="O41" s="1"/>
      <c r="P41" s="167">
        <f>ROUND(F41*(R41),3)</f>
        <v>15.4</v>
      </c>
      <c r="Q41" s="173"/>
      <c r="R41" s="173">
        <v>0.55000000000000004</v>
      </c>
      <c r="S41" s="167"/>
      <c r="Z41">
        <v>0</v>
      </c>
    </row>
    <row r="42" spans="1:26" ht="24.95" customHeight="1">
      <c r="A42" s="171"/>
      <c r="B42" s="168" t="s">
        <v>128</v>
      </c>
      <c r="C42" s="172" t="s">
        <v>135</v>
      </c>
      <c r="D42" s="168" t="s">
        <v>136</v>
      </c>
      <c r="E42" s="168" t="s">
        <v>111</v>
      </c>
      <c r="F42" s="169">
        <v>4</v>
      </c>
      <c r="G42" s="170"/>
      <c r="H42" s="170"/>
      <c r="I42" s="170">
        <f t="shared" si="0"/>
        <v>0</v>
      </c>
      <c r="J42" s="168">
        <f t="shared" si="1"/>
        <v>0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v>0</v>
      </c>
      <c r="O42" s="1"/>
      <c r="P42" s="167">
        <f>ROUND(F42*(R42),3)</f>
        <v>2.2000000000000002</v>
      </c>
      <c r="Q42" s="173"/>
      <c r="R42" s="173">
        <v>0.55000000000000004</v>
      </c>
      <c r="S42" s="167"/>
      <c r="Z42">
        <v>0</v>
      </c>
    </row>
    <row r="43" spans="1:26">
      <c r="A43" s="156"/>
      <c r="B43" s="156"/>
      <c r="C43" s="156"/>
      <c r="D43" s="156" t="s">
        <v>68</v>
      </c>
      <c r="E43" s="156"/>
      <c r="F43" s="167"/>
      <c r="G43" s="159">
        <f>ROUND((SUM(L30:L42))/1,2)</f>
        <v>0</v>
      </c>
      <c r="H43" s="159">
        <f>ROUND((SUM(M30:M42))/1,2)</f>
        <v>0</v>
      </c>
      <c r="I43" s="159">
        <f>ROUND((SUM(I30:I42))/1,2)</f>
        <v>0</v>
      </c>
      <c r="J43" s="156"/>
      <c r="K43" s="156"/>
      <c r="L43" s="156">
        <f>ROUND((SUM(L30:L42))/1,2)</f>
        <v>0</v>
      </c>
      <c r="M43" s="156">
        <f>ROUND((SUM(M30:M42))/1,2)</f>
        <v>0</v>
      </c>
      <c r="N43" s="156"/>
      <c r="O43" s="156"/>
      <c r="P43" s="174">
        <f>ROUND((SUM(P30:P42))/1,2)</f>
        <v>23.26</v>
      </c>
      <c r="Q43" s="153"/>
      <c r="R43" s="153"/>
      <c r="S43" s="174">
        <f>ROUND((SUM(S30:S42))/1,2)</f>
        <v>0</v>
      </c>
      <c r="T43" s="153"/>
      <c r="U43" s="153"/>
      <c r="V43" s="153"/>
      <c r="W43" s="153"/>
      <c r="X43" s="153"/>
      <c r="Y43" s="153"/>
      <c r="Z43" s="153"/>
    </row>
    <row r="44" spans="1:26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>
      <c r="A45" s="156"/>
      <c r="B45" s="156"/>
      <c r="C45" s="156"/>
      <c r="D45" s="156" t="s">
        <v>69</v>
      </c>
      <c r="E45" s="156"/>
      <c r="F45" s="167"/>
      <c r="G45" s="157"/>
      <c r="H45" s="157"/>
      <c r="I45" s="157"/>
      <c r="J45" s="156"/>
      <c r="K45" s="156"/>
      <c r="L45" s="156"/>
      <c r="M45" s="156"/>
      <c r="N45" s="156"/>
      <c r="O45" s="156"/>
      <c r="P45" s="156"/>
      <c r="Q45" s="153"/>
      <c r="R45" s="153"/>
      <c r="S45" s="156"/>
      <c r="T45" s="153"/>
      <c r="U45" s="153"/>
      <c r="V45" s="153"/>
      <c r="W45" s="153"/>
      <c r="X45" s="153"/>
      <c r="Y45" s="153"/>
      <c r="Z45" s="153"/>
    </row>
    <row r="46" spans="1:26" ht="24.95" customHeight="1">
      <c r="A46" s="171"/>
      <c r="B46" s="168" t="s">
        <v>137</v>
      </c>
      <c r="C46" s="172" t="s">
        <v>138</v>
      </c>
      <c r="D46" s="168" t="s">
        <v>139</v>
      </c>
      <c r="E46" s="168" t="s">
        <v>140</v>
      </c>
      <c r="F46" s="169">
        <v>25.6</v>
      </c>
      <c r="G46" s="170"/>
      <c r="H46" s="170"/>
      <c r="I46" s="170">
        <f>ROUND(F46*(G46+H46),2)</f>
        <v>0</v>
      </c>
      <c r="J46" s="168">
        <f>ROUND(F46*(N46),2)</f>
        <v>0</v>
      </c>
      <c r="K46" s="1">
        <f>ROUND(F46*(O46),2)</f>
        <v>0</v>
      </c>
      <c r="L46" s="1">
        <f>ROUND(F46*(G46),2)</f>
        <v>0</v>
      </c>
      <c r="M46" s="1"/>
      <c r="N46" s="1">
        <v>0</v>
      </c>
      <c r="O46" s="1"/>
      <c r="P46" s="167">
        <f>ROUND(F46*(R46),3)</f>
        <v>3.7999999999999999E-2</v>
      </c>
      <c r="Q46" s="173"/>
      <c r="R46" s="173">
        <v>1.5E-3</v>
      </c>
      <c r="S46" s="167"/>
      <c r="Z46">
        <v>0</v>
      </c>
    </row>
    <row r="47" spans="1:26" ht="24.95" customHeight="1">
      <c r="A47" s="171"/>
      <c r="B47" s="168" t="s">
        <v>137</v>
      </c>
      <c r="C47" s="172" t="s">
        <v>141</v>
      </c>
      <c r="D47" s="168" t="s">
        <v>142</v>
      </c>
      <c r="E47" s="168" t="s">
        <v>140</v>
      </c>
      <c r="F47" s="169">
        <v>6.65</v>
      </c>
      <c r="G47" s="170"/>
      <c r="H47" s="170"/>
      <c r="I47" s="170">
        <f>ROUND(F47*(G47+H47),2)</f>
        <v>0</v>
      </c>
      <c r="J47" s="168">
        <f>ROUND(F47*(N47),2)</f>
        <v>0</v>
      </c>
      <c r="K47" s="1">
        <f>ROUND(F47*(O47),2)</f>
        <v>0</v>
      </c>
      <c r="L47" s="1">
        <f>ROUND(F47*(G47),2)</f>
        <v>0</v>
      </c>
      <c r="M47" s="1"/>
      <c r="N47" s="1">
        <v>0</v>
      </c>
      <c r="O47" s="1"/>
      <c r="P47" s="167">
        <f>ROUND(F47*(R47),3)</f>
        <v>1.6E-2</v>
      </c>
      <c r="Q47" s="173"/>
      <c r="R47" s="173">
        <v>2.48E-3</v>
      </c>
      <c r="S47" s="167"/>
      <c r="Z47">
        <v>0</v>
      </c>
    </row>
    <row r="48" spans="1:26" ht="24.95" customHeight="1">
      <c r="A48" s="171"/>
      <c r="B48" s="168" t="s">
        <v>137</v>
      </c>
      <c r="C48" s="172" t="s">
        <v>143</v>
      </c>
      <c r="D48" s="168" t="s">
        <v>144</v>
      </c>
      <c r="E48" s="168" t="s">
        <v>140</v>
      </c>
      <c r="F48" s="169">
        <v>1.472</v>
      </c>
      <c r="G48" s="170"/>
      <c r="H48" s="170"/>
      <c r="I48" s="170">
        <f>ROUND(F48*(G48+H48),2)</f>
        <v>0</v>
      </c>
      <c r="J48" s="168">
        <f>ROUND(F48*(N48),2)</f>
        <v>0</v>
      </c>
      <c r="K48" s="1">
        <f>ROUND(F48*(O48),2)</f>
        <v>0</v>
      </c>
      <c r="L48" s="1">
        <f>ROUND(F48*(G48),2)</f>
        <v>0</v>
      </c>
      <c r="M48" s="1"/>
      <c r="N48" s="1">
        <v>0</v>
      </c>
      <c r="O48" s="1"/>
      <c r="P48" s="167">
        <f>ROUND(F48*(R48),3)</f>
        <v>3.0000000000000001E-3</v>
      </c>
      <c r="Q48" s="173"/>
      <c r="R48" s="173">
        <v>1.8E-3</v>
      </c>
      <c r="S48" s="167"/>
      <c r="Z48">
        <v>0</v>
      </c>
    </row>
    <row r="49" spans="1:26">
      <c r="A49" s="156"/>
      <c r="B49" s="156"/>
      <c r="C49" s="156"/>
      <c r="D49" s="156" t="s">
        <v>69</v>
      </c>
      <c r="E49" s="156"/>
      <c r="F49" s="167"/>
      <c r="G49" s="159">
        <f>ROUND((SUM(L45:L48))/1,2)</f>
        <v>0</v>
      </c>
      <c r="H49" s="159">
        <f>ROUND((SUM(M45:M48))/1,2)</f>
        <v>0</v>
      </c>
      <c r="I49" s="159">
        <f>ROUND((SUM(I45:I48))/1,2)</f>
        <v>0</v>
      </c>
      <c r="J49" s="156"/>
      <c r="K49" s="156"/>
      <c r="L49" s="156">
        <f>ROUND((SUM(L45:L48))/1,2)</f>
        <v>0</v>
      </c>
      <c r="M49" s="156">
        <f>ROUND((SUM(M45:M48))/1,2)</f>
        <v>0</v>
      </c>
      <c r="N49" s="156"/>
      <c r="O49" s="156"/>
      <c r="P49" s="174">
        <f>ROUND((SUM(P45:P48))/1,2)</f>
        <v>0.06</v>
      </c>
      <c r="Q49" s="153"/>
      <c r="R49" s="153"/>
      <c r="S49" s="174">
        <f>ROUND((SUM(S45:S48))/1,2)</f>
        <v>0</v>
      </c>
      <c r="T49" s="153"/>
      <c r="U49" s="153"/>
      <c r="V49" s="153"/>
      <c r="W49" s="153"/>
      <c r="X49" s="153"/>
      <c r="Y49" s="153"/>
      <c r="Z49" s="153"/>
    </row>
    <row r="50" spans="1:26">
      <c r="A50" s="1"/>
      <c r="B50" s="1"/>
      <c r="C50" s="1"/>
      <c r="D50" s="1"/>
      <c r="E50" s="1"/>
      <c r="F50" s="163"/>
      <c r="G50" s="149"/>
      <c r="H50" s="149"/>
      <c r="I50" s="149"/>
      <c r="J50" s="1"/>
      <c r="K50" s="1"/>
      <c r="L50" s="1"/>
      <c r="M50" s="1"/>
      <c r="N50" s="1"/>
      <c r="O50" s="1"/>
      <c r="P50" s="1"/>
      <c r="S50" s="1"/>
    </row>
    <row r="51" spans="1:26">
      <c r="A51" s="156"/>
      <c r="B51" s="156"/>
      <c r="C51" s="156"/>
      <c r="D51" s="156" t="s">
        <v>70</v>
      </c>
      <c r="E51" s="156"/>
      <c r="F51" s="167"/>
      <c r="G51" s="157"/>
      <c r="H51" s="157"/>
      <c r="I51" s="157"/>
      <c r="J51" s="156"/>
      <c r="K51" s="156"/>
      <c r="L51" s="156"/>
      <c r="M51" s="156"/>
      <c r="N51" s="156"/>
      <c r="O51" s="156"/>
      <c r="P51" s="156"/>
      <c r="Q51" s="153"/>
      <c r="R51" s="153"/>
      <c r="S51" s="156"/>
      <c r="T51" s="153"/>
      <c r="U51" s="153"/>
      <c r="V51" s="153"/>
      <c r="W51" s="153"/>
      <c r="X51" s="153"/>
      <c r="Y51" s="153"/>
      <c r="Z51" s="153"/>
    </row>
    <row r="52" spans="1:26" ht="24.95" customHeight="1">
      <c r="A52" s="171"/>
      <c r="B52" s="168" t="s">
        <v>145</v>
      </c>
      <c r="C52" s="172" t="s">
        <v>146</v>
      </c>
      <c r="D52" s="168" t="s">
        <v>147</v>
      </c>
      <c r="E52" s="168" t="s">
        <v>95</v>
      </c>
      <c r="F52" s="169">
        <v>40.282499999999999</v>
      </c>
      <c r="G52" s="170"/>
      <c r="H52" s="170"/>
      <c r="I52" s="170">
        <f>ROUND(F52*(G52+H52),2)</f>
        <v>0</v>
      </c>
      <c r="J52" s="168">
        <f>ROUND(F52*(N52),2)</f>
        <v>0</v>
      </c>
      <c r="K52" s="1">
        <f>ROUND(F52*(O52),2)</f>
        <v>0</v>
      </c>
      <c r="L52" s="1">
        <f>ROUND(F52*(G52),2)</f>
        <v>0</v>
      </c>
      <c r="M52" s="1"/>
      <c r="N52" s="1">
        <v>0</v>
      </c>
      <c r="O52" s="1"/>
      <c r="P52" s="167">
        <f>ROUND(F52*(R52),3)</f>
        <v>0.114</v>
      </c>
      <c r="Q52" s="173"/>
      <c r="R52" s="173">
        <v>2.8300000000000001E-3</v>
      </c>
      <c r="S52" s="167"/>
      <c r="Z52">
        <v>0</v>
      </c>
    </row>
    <row r="53" spans="1:26" ht="24.95" customHeight="1">
      <c r="A53" s="171"/>
      <c r="B53" s="168" t="s">
        <v>145</v>
      </c>
      <c r="C53" s="172" t="s">
        <v>148</v>
      </c>
      <c r="D53" s="168" t="s">
        <v>149</v>
      </c>
      <c r="E53" s="168" t="s">
        <v>114</v>
      </c>
      <c r="F53" s="169">
        <v>5</v>
      </c>
      <c r="G53" s="170"/>
      <c r="H53" s="170"/>
      <c r="I53" s="170">
        <f>ROUND(F53*(G53+H53),2)</f>
        <v>0</v>
      </c>
      <c r="J53" s="168">
        <f>ROUND(F53*(N53),2)</f>
        <v>0</v>
      </c>
      <c r="K53" s="1">
        <f>ROUND(F53*(O53),2)</f>
        <v>0</v>
      </c>
      <c r="L53" s="1">
        <f>ROUND(F53*(G53),2)</f>
        <v>0</v>
      </c>
      <c r="M53" s="1"/>
      <c r="N53" s="1">
        <v>0</v>
      </c>
      <c r="O53" s="1"/>
      <c r="P53" s="167"/>
      <c r="Q53" s="173"/>
      <c r="R53" s="173"/>
      <c r="S53" s="167"/>
      <c r="Z53">
        <v>0</v>
      </c>
    </row>
    <row r="54" spans="1:26" ht="24.95" customHeight="1">
      <c r="A54" s="171"/>
      <c r="B54" s="168" t="s">
        <v>125</v>
      </c>
      <c r="C54" s="172" t="s">
        <v>150</v>
      </c>
      <c r="D54" s="168" t="s">
        <v>151</v>
      </c>
      <c r="E54" s="168" t="s">
        <v>95</v>
      </c>
      <c r="F54" s="169">
        <v>44.310200000000002</v>
      </c>
      <c r="G54" s="170"/>
      <c r="H54" s="170"/>
      <c r="I54" s="170">
        <f>ROUND(F54*(G54+H54),2)</f>
        <v>0</v>
      </c>
      <c r="J54" s="168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67">
        <f>ROUND(F54*(R54),3)</f>
        <v>2.1999999999999999E-2</v>
      </c>
      <c r="Q54" s="173"/>
      <c r="R54" s="173">
        <v>5.0000000000000001E-4</v>
      </c>
      <c r="S54" s="167"/>
      <c r="Z54">
        <v>0</v>
      </c>
    </row>
    <row r="55" spans="1:26">
      <c r="A55" s="156"/>
      <c r="B55" s="156"/>
      <c r="C55" s="156"/>
      <c r="D55" s="156" t="s">
        <v>70</v>
      </c>
      <c r="E55" s="156"/>
      <c r="F55" s="167"/>
      <c r="G55" s="159">
        <f>ROUND((SUM(L51:L54))/1,2)</f>
        <v>0</v>
      </c>
      <c r="H55" s="159">
        <f>ROUND((SUM(M51:M54))/1,2)</f>
        <v>0</v>
      </c>
      <c r="I55" s="159">
        <f>ROUND((SUM(I51:I54))/1,2)</f>
        <v>0</v>
      </c>
      <c r="J55" s="156"/>
      <c r="K55" s="156"/>
      <c r="L55" s="156">
        <f>ROUND((SUM(L51:L54))/1,2)</f>
        <v>0</v>
      </c>
      <c r="M55" s="156">
        <f>ROUND((SUM(M51:M54))/1,2)</f>
        <v>0</v>
      </c>
      <c r="N55" s="156"/>
      <c r="O55" s="156"/>
      <c r="P55" s="174">
        <f>ROUND((SUM(P51:P54))/1,2)</f>
        <v>0.14000000000000001</v>
      </c>
      <c r="Q55" s="153"/>
      <c r="R55" s="153"/>
      <c r="S55" s="174">
        <f>ROUND((SUM(S51:S54))/1,2)</f>
        <v>0</v>
      </c>
      <c r="T55" s="153"/>
      <c r="U55" s="153"/>
      <c r="V55" s="153"/>
      <c r="W55" s="153"/>
      <c r="X55" s="153"/>
      <c r="Y55" s="153"/>
      <c r="Z55" s="153"/>
    </row>
    <row r="56" spans="1:26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>
      <c r="A57" s="156"/>
      <c r="B57" s="156"/>
      <c r="C57" s="156"/>
      <c r="D57" s="156" t="s">
        <v>71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>
      <c r="A58" s="171"/>
      <c r="B58" s="168" t="s">
        <v>152</v>
      </c>
      <c r="C58" s="172" t="s">
        <v>153</v>
      </c>
      <c r="D58" s="168" t="s">
        <v>160</v>
      </c>
      <c r="E58" s="168" t="s">
        <v>154</v>
      </c>
      <c r="F58" s="169">
        <v>1</v>
      </c>
      <c r="G58" s="170"/>
      <c r="H58" s="170"/>
      <c r="I58" s="170">
        <f>ROUND(F58*(G58+H58),2)</f>
        <v>0</v>
      </c>
      <c r="J58" s="168">
        <f>ROUND(F58*(N58),2)</f>
        <v>0</v>
      </c>
      <c r="K58" s="1">
        <f>ROUND(F58*(O58),2)</f>
        <v>0</v>
      </c>
      <c r="L58" s="1">
        <f>ROUND(F58*(G58),2)</f>
        <v>0</v>
      </c>
      <c r="M58" s="1"/>
      <c r="N58" s="1">
        <v>0</v>
      </c>
      <c r="O58" s="1"/>
      <c r="P58" s="167">
        <f>ROUND(F58*(R58),3)</f>
        <v>0</v>
      </c>
      <c r="Q58" s="173"/>
      <c r="R58" s="173">
        <v>3.1999999999999997E-4</v>
      </c>
      <c r="S58" s="167"/>
      <c r="Z58">
        <v>0</v>
      </c>
    </row>
    <row r="59" spans="1:26">
      <c r="A59" s="156"/>
      <c r="B59" s="156"/>
      <c r="C59" s="156"/>
      <c r="D59" s="156" t="s">
        <v>71</v>
      </c>
      <c r="E59" s="156"/>
      <c r="F59" s="167"/>
      <c r="G59" s="159">
        <f>ROUND((SUM(L57:L58))/1,2)</f>
        <v>0</v>
      </c>
      <c r="H59" s="159">
        <f>ROUND((SUM(M57:M58))/1,2)</f>
        <v>0</v>
      </c>
      <c r="I59" s="159">
        <f>ROUND((SUM(I57:I58))/1,2)</f>
        <v>0</v>
      </c>
      <c r="J59" s="156"/>
      <c r="K59" s="156"/>
      <c r="L59" s="156">
        <f>ROUND((SUM(L57:L58))/1,2)</f>
        <v>0</v>
      </c>
      <c r="M59" s="156">
        <f>ROUND((SUM(M57:M58))/1,2)</f>
        <v>0</v>
      </c>
      <c r="N59" s="156"/>
      <c r="O59" s="156"/>
      <c r="P59" s="174">
        <f>ROUND((SUM(P57:P58))/1,2)</f>
        <v>0</v>
      </c>
      <c r="S59" s="167">
        <f>ROUND((SUM(S57:S58))/1,2)</f>
        <v>0</v>
      </c>
    </row>
    <row r="60" spans="1:26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>
      <c r="A61" s="156"/>
      <c r="B61" s="156"/>
      <c r="C61" s="156"/>
      <c r="D61" s="2" t="s">
        <v>67</v>
      </c>
      <c r="E61" s="156"/>
      <c r="F61" s="167"/>
      <c r="G61" s="159">
        <f>ROUND((SUM(L29:L60))/2,2)</f>
        <v>0</v>
      </c>
      <c r="H61" s="159">
        <f>ROUND((SUM(M29:M60))/2,2)</f>
        <v>0</v>
      </c>
      <c r="I61" s="159">
        <f>ROUND((SUM(I29:I60))/2,2)</f>
        <v>0</v>
      </c>
      <c r="J61" s="156"/>
      <c r="K61" s="156"/>
      <c r="L61" s="156">
        <f>ROUND((SUM(L29:L60))/2,2)</f>
        <v>0</v>
      </c>
      <c r="M61" s="156">
        <f>ROUND((SUM(M29:M60))/2,2)</f>
        <v>0</v>
      </c>
      <c r="N61" s="156"/>
      <c r="O61" s="156"/>
      <c r="P61" s="174">
        <f>ROUND((SUM(P29:P60))/2,2)</f>
        <v>23.45</v>
      </c>
      <c r="S61" s="174">
        <f>ROUND((SUM(S29:S60))/2,2)</f>
        <v>0</v>
      </c>
    </row>
    <row r="62" spans="1:26">
      <c r="A62" s="175"/>
      <c r="B62" s="175" t="s">
        <v>12</v>
      </c>
      <c r="C62" s="175"/>
      <c r="D62" s="175"/>
      <c r="E62" s="175"/>
      <c r="F62" s="176" t="s">
        <v>72</v>
      </c>
      <c r="G62" s="177">
        <f>ROUND((SUM(L9:L61))/3,2)</f>
        <v>0</v>
      </c>
      <c r="H62" s="177">
        <f>ROUND((SUM(M9:M61))/3,2)</f>
        <v>0</v>
      </c>
      <c r="I62" s="177">
        <f>ROUND((SUM(I9:I61))/3,2)</f>
        <v>0</v>
      </c>
      <c r="J62" s="175"/>
      <c r="K62" s="175">
        <f>ROUND((SUM(K9:K61)),2)</f>
        <v>0</v>
      </c>
      <c r="L62" s="175">
        <f>ROUND((SUM(L9:L61))/3,2)</f>
        <v>0</v>
      </c>
      <c r="M62" s="175">
        <f>ROUND((SUM(M9:M61))/3,2)</f>
        <v>0</v>
      </c>
      <c r="N62" s="175"/>
      <c r="O62" s="175"/>
      <c r="P62" s="176">
        <f>ROUND((SUM(P9:P61))/3,2)</f>
        <v>24.99</v>
      </c>
      <c r="S62" s="176">
        <f>ROUND((SUM(S9:S61))/3,2)</f>
        <v>0</v>
      </c>
      <c r="Z62">
        <f>(SUM(Z9:Z61))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0" verticalDpi="0" r:id="rId1"/>
  <headerFooter>
    <oddHeader>&amp;C&amp;B&amp; Rozpočet Asymetrický prístrešok, Podbiel / Asymetrický prístrešok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Kryci_list 2454</vt:lpstr>
      <vt:lpstr>SO 2454</vt:lpstr>
      <vt:lpstr>'Rekap 2454'!Názvy_tlače</vt:lpstr>
      <vt:lpstr>'SO 2454'!Názvy_tlače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ntb</cp:lastModifiedBy>
  <cp:lastPrinted>2017-10-02T10:42:17Z</cp:lastPrinted>
  <dcterms:created xsi:type="dcterms:W3CDTF">2017-10-02T10:04:18Z</dcterms:created>
  <dcterms:modified xsi:type="dcterms:W3CDTF">2017-10-02T10:44:00Z</dcterms:modified>
</cp:coreProperties>
</file>